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HB123\Desktop\R07.03.07【照会：312（水）、324（月）正午〆】令和５年度財政状況資料集の作成等について\提出\"/>
    </mc:Choice>
  </mc:AlternateContent>
  <xr:revisionPtr revIDLastSave="0" documentId="13_ncr:1_{37B23EDF-442A-49B0-922E-BAFDC1964304}"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C34" i="10"/>
  <c r="AM34"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<sst xmlns="http://schemas.openxmlformats.org/spreadsheetml/2006/main" count="1049" uniqueCount="558">
  <si>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</si>
  <si>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</si>
  <si>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</si>
  <si>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</si>
  <si>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</si>
  <si>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</si>
  <si>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</si>
  <si>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</si>
  <si>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</si>
  <si>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</si>
  <si>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</si>
  <si>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</si>
  <si>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</si>
  <si>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</si>
  <si>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</si>
  <si>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</si>
  <si>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</si>
  <si>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</si>
  <si>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</si>
  <si>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</si>
  <si>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</si>
  <si>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</si>
  <si>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</si>
  <si>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</si>
  <si>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</si>
  <si>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</si>
  <si>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</si>
  <si>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</si>
  <si>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</si>
  <si>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</si>
  <si>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</si>
  <si>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</si>
  <si>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</si>
  <si>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</si>
  <si>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</si>
  <si>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</si>
  <si>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</si>
  <si>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</si>
  <si>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</si>
  <si>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</si>
  <si>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</si>
  <si>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</si>
  <si>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</si>
  <si>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</si>
  <si>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</si>
  <si>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</si>
  <si>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</si>
  <si>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</si>
  <si>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</si>
  <si>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</si>
  <si>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</si>
  <si>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</si>
  <si>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</si>
  <si>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</si>
  <si>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</si>
  <si>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</si>
  <si>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</si>
  <si>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</si>
  <si>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</si>
  <si>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</si>
  <si>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</si>
  <si>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</si>
  <si>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</si>
  <si>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</si>
  <si>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</si>
  <si>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</si>
  <si>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</si>
  <si>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</si>
  <si>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</si>
  <si>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</si>
  <si>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</si>
  <si>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</si>
  <si>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</si>
  <si>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</si>
  <si>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</si>
  <si>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</si>
  <si>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</si>
  <si>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</si>
  <si>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</si>
  <si>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</si>
  <si>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</si>
  <si>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</si>
  <si>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</si>
  <si>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</si>
  <si>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</si>
  <si>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</si>
  <si>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</si>
  <si>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</si>
  <si>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</si>
  <si>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</si>
  <si>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</si>
  <si>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</si>
  <si>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</si>
  <si>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</si>
  <si>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羽幌町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</si>
  <si>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</si>
  <si>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</si>
  <si>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</si>
  <si>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</si>
  <si>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</si>
  <si>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</si>
  <si>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</si>
  <si>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</si>
  <si>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</si>
  <si>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</si>
  <si>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</si>
  <si>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</si>
  <si>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</si>
  <si>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</si>
  <si>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</si>
  <si>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</si>
  <si>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</si>
  <si>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</si>
  <si>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</si>
  <si>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</si>
  <si>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</si>
  <si>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</si>
  <si>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</si>
  <si>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</si>
  <si>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</si>
  <si>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</si>
  <si>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</si>
  <si>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</si>
  <si>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</si>
  <si>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</si>
  <si>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</si>
  <si>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</si>
  <si>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</si>
  <si>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</si>
  <si>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</si>
  <si>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</si>
  <si>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</si>
  <si>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</si>
  <si>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</si>
  <si>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</si>
  <si>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</si>
  <si>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</si>
  <si>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</si>
  <si>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</si>
  <si>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</si>
  <si>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</si>
  <si>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</si>
  <si>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6"/>
  </si>
  <si>
    <t>うち日本人(％)</t>
    <phoneticPr fontId="5"/>
  </si>
  <si>
    <t>-3.7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</si>
  <si>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</si>
  <si>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</si>
  <si>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</si>
  <si>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</si>
  <si>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</si>
  <si>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</si>
  <si>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</si>
  <si>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</si>
  <si>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</si>
  <si>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</si>
  <si>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</si>
  <si>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</si>
  <si>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</si>
  <si>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</si>
  <si>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</si>
  <si>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</si>
  <si>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</si>
  <si>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</si>
  <si>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</si>
  <si>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</si>
  <si>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</si>
  <si>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</si>
  <si>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</si>
  <si>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</si>
  <si>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</si>
  <si>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</si>
  <si>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</si>
  <si>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</si>
  <si>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</si>
  <si>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</si>
  <si>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</si>
  <si>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</si>
  <si>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</si>
  <si>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</si>
  <si>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</si>
  <si>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</si>
  <si>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</si>
  <si>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</si>
  <si>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</si>
  <si>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</si>
  <si>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</si>
  <si>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</si>
  <si>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</si>
  <si>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</si>
  <si>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</si>
  <si>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</si>
  <si>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</si>
  <si>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</si>
  <si>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</si>
  <si>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</si>
  <si>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</si>
  <si>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</si>
  <si>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</si>
  <si>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</si>
  <si>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</si>
  <si>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</si>
  <si>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</si>
  <si>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</si>
  <si>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</si>
  <si>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北海道羽幌町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</si>
  <si>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</si>
  <si>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</si>
  <si>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</si>
  <si>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</si>
  <si>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</si>
  <si>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</si>
  <si>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</si>
  <si>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</si>
  <si>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</si>
  <si>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</si>
  <si>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</si>
  <si>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</si>
  <si>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</si>
  <si>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</si>
  <si>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</si>
  <si>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</si>
  <si>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</si>
  <si>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</si>
  <si>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</si>
  <si>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</si>
  <si>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</si>
  <si>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</si>
  <si>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</si>
  <si>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</si>
  <si>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</si>
  <si>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</si>
  <si>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</si>
  <si>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</si>
  <si>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</si>
  <si>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</si>
  <si>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</si>
  <si>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</si>
  <si>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</si>
  <si>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</si>
  <si>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</si>
  <si>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</si>
  <si>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</si>
  <si>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</si>
  <si>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</si>
  <si>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</si>
  <si>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</si>
  <si>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</si>
  <si>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</si>
  <si>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</si>
  <si>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</si>
  <si>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</si>
  <si>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</si>
  <si>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</si>
  <si>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</si>
  <si>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</si>
  <si>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</si>
  <si>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</si>
  <si>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</si>
  <si>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</si>
  <si>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</si>
  <si>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</si>
  <si>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</si>
  <si>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</si>
  <si>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</si>
  <si>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</si>
  <si>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</si>
  <si>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</si>
  <si>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</si>
  <si>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</si>
  <si>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</si>
  <si>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</si>
  <si>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</si>
  <si>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</si>
  <si>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</si>
  <si>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</si>
  <si>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</si>
  <si>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</si>
  <si>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</si>
  <si>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</si>
  <si>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</si>
  <si>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</si>
  <si>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</si>
  <si>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</si>
  <si>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</si>
  <si>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</si>
  <si>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</si>
  <si>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</si>
  <si>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</si>
  <si>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</si>
  <si>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</si>
  <si>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</si>
  <si>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</si>
  <si>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</si>
  <si>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</si>
  <si>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</si>
  <si>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</si>
  <si>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</si>
  <si>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</si>
  <si>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</si>
  <si>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</si>
  <si>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</si>
  <si>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</si>
  <si>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</si>
  <si>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</si>
  <si>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</si>
  <si>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</si>
  <si>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</si>
  <si>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</si>
  <si>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</si>
  <si>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</si>
  <si>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</si>
  <si>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</si>
  <si>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</si>
  <si>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</si>
  <si>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</si>
  <si>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</si>
  <si>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</si>
  <si>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</si>
  <si>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</si>
  <si>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</si>
  <si>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</si>
  <si>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</si>
  <si>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</si>
  <si>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</si>
  <si>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</si>
  <si>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</si>
  <si>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</si>
  <si>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</si>
  <si>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</si>
  <si>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</si>
  <si>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</si>
  <si>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</si>
  <si>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港湾整備</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</si>
  <si>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</si>
  <si>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</si>
  <si>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</si>
  <si>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</si>
  <si>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</si>
  <si>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</si>
  <si>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</si>
  <si>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</si>
  <si>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</si>
  <si>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</si>
  <si>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</si>
  <si>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</si>
  <si>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</si>
  <si>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</si>
  <si>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</si>
  <si>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</si>
  <si>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</si>
  <si>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</si>
  <si>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</si>
  <si>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</si>
  <si>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</si>
  <si>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</si>
  <si>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北海道羽幌町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</si>
  <si>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</si>
  <si>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</si>
  <si>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</si>
  <si>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</si>
  <si>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</si>
  <si>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</si>
  <si>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</si>
  <si>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</si>
  <si>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</si>
  <si>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</si>
  <si>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</si>
  <si>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</si>
  <si>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</si>
  <si>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</si>
  <si>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</si>
  <si>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</si>
  <si>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</si>
  <si>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</si>
  <si>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</si>
  <si>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羽幌町一般会計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</si>
  <si>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</si>
  <si>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</si>
  <si>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</si>
  <si>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</si>
  <si>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</si>
  <si>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</si>
  <si>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</si>
  <si>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</si>
  <si>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</si>
  <si>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</si>
  <si>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</si>
  <si>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</si>
  <si>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</si>
  <si>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羽幌町国民健康保険事業特別会計</t>
    <phoneticPr fontId="5"/>
  </si>
  <si>
    <t>羽幌町介護保険事業特別会計</t>
    <phoneticPr fontId="5"/>
  </si>
  <si>
    <t>羽幌町後期高齢者医療特別会計</t>
    <phoneticPr fontId="5"/>
  </si>
  <si>
    <t>羽幌町水道事業会計</t>
    <phoneticPr fontId="5"/>
  </si>
  <si>
    <t>法適用企業</t>
    <phoneticPr fontId="5"/>
  </si>
  <si>
    <t>羽幌町簡易水道事業特別会計</t>
    <phoneticPr fontId="5"/>
  </si>
  <si>
    <t>法非適用企業</t>
    <phoneticPr fontId="5"/>
  </si>
  <si>
    <t>羽幌町下水道事業特別会計</t>
    <phoneticPr fontId="5"/>
  </si>
  <si>
    <t>羽幌町港湾上屋事業特別会計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</si>
  <si>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</si>
  <si>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</si>
  <si>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</si>
  <si>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</si>
  <si>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</si>
  <si>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</si>
  <si>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</si>
  <si>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</si>
  <si>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</si>
  <si>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</si>
  <si>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</si>
  <si>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</si>
  <si>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</si>
  <si>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</si>
  <si>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</si>
  <si>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</si>
  <si>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</si>
  <si>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</si>
  <si>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</si>
  <si>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</si>
  <si>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</si>
  <si>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</si>
  <si>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</si>
  <si>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</si>
  <si>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</si>
  <si>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</si>
  <si>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</si>
  <si>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</si>
  <si>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</si>
  <si>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</si>
  <si>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</si>
  <si>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</si>
  <si>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</si>
  <si>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</si>
  <si>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</si>
  <si>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</si>
  <si>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</si>
  <si>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</si>
  <si>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</si>
  <si>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</si>
  <si>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</si>
  <si>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</si>
  <si>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</si>
  <si>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</si>
  <si>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</si>
  <si>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</si>
  <si>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</si>
  <si>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</si>
  <si>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</si>
  <si>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</si>
  <si>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</si>
  <si>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</si>
  <si>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</si>
  <si>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</si>
  <si>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</si>
  <si>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</si>
  <si>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</si>
  <si>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</si>
  <si>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</si>
  <si>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</si>
  <si>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</si>
  <si>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</si>
  <si>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</si>
  <si>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</si>
  <si>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</si>
  <si>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</si>
  <si>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</si>
  <si>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</si>
  <si>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</si>
  <si>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</si>
  <si>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</si>
  <si>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</si>
  <si>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</si>
  <si>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</si>
  <si>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</si>
  <si>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</si>
  <si>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</si>
  <si>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</si>
  <si>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</si>
  <si>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</si>
  <si>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</si>
  <si>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</si>
  <si>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</si>
  <si>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</si>
  <si>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</si>
  <si>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</si>
  <si>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</si>
  <si>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</si>
  <si>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</si>
  <si>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</si>
  <si>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</si>
  <si>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</si>
  <si>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</si>
  <si>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</si>
  <si>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</si>
  <si>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</si>
  <si>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</si>
  <si>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</si>
  <si>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</si>
  <si>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</si>
  <si>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</si>
  <si>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</si>
  <si>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</si>
  <si>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</si>
  <si>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</si>
  <si>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</si>
  <si>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</si>
  <si>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</si>
  <si>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</si>
  <si>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</si>
  <si>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</si>
  <si>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</si>
  <si>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</si>
  <si>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</si>
  <si>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</si>
  <si>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</si>
  <si>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</si>
  <si>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</si>
  <si>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</si>
  <si>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</si>
  <si>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</si>
  <si>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</si>
  <si>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</si>
  <si>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</si>
  <si>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</si>
  <si>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</si>
  <si>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</si>
  <si>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</si>
  <si>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</si>
  <si>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</si>
  <si>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</si>
  <si>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</si>
  <si>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</si>
  <si>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</si>
  <si>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</si>
  <si>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0.63</t>
  </si>
  <si>
    <t>▲ 1.27</t>
  </si>
  <si>
    <t>羽幌町水道事業会計</t>
  </si>
  <si>
    <t>羽幌町一般会計</t>
  </si>
  <si>
    <t>羽幌町介護保険事業特別会計</t>
  </si>
  <si>
    <t>羽幌町下水道事業特別会計</t>
  </si>
  <si>
    <t>羽幌町後期高齢者医療特別会計</t>
  </si>
  <si>
    <t>羽幌町簡易水道事業特別会計</t>
  </si>
  <si>
    <t>羽幌町国民健康保険事業特別会計</t>
  </si>
  <si>
    <t>羽幌町港湾上屋事業特別会計</t>
  </si>
  <si>
    <t>その他会計（赤字）</t>
  </si>
  <si>
    <t>その他会計（黒字）</t>
  </si>
  <si>
    <t>R01</t>
    <phoneticPr fontId="5"/>
  </si>
  <si>
    <t>R02</t>
    <phoneticPr fontId="5"/>
  </si>
  <si>
    <t>R03</t>
    <phoneticPr fontId="5"/>
  </si>
  <si>
    <t>R04</t>
    <phoneticPr fontId="5"/>
  </si>
  <si>
    <t>R05</t>
    <phoneticPr fontId="5"/>
  </si>
  <si>
    <t>-</t>
    <phoneticPr fontId="2"/>
  </si>
  <si>
    <t>羽幌町外２町村衛生施設組合</t>
    <rPh sb="0" eb="4">
      <t>ハボロチョウホカ</t>
    </rPh>
    <rPh sb="5" eb="7">
      <t>チョウソン</t>
    </rPh>
    <rPh sb="7" eb="13">
      <t>エイセイシセツクミアイ</t>
    </rPh>
    <phoneticPr fontId="2"/>
  </si>
  <si>
    <t>北留萌消防組合</t>
    <rPh sb="0" eb="7">
      <t>キタルモイショウボウクミアイ</t>
    </rPh>
    <phoneticPr fontId="2"/>
  </si>
  <si>
    <t>羽幌町地域福祉基金</t>
    <phoneticPr fontId="5"/>
  </si>
  <si>
    <t>羽幌町教育施設整備基金</t>
    <phoneticPr fontId="2"/>
  </si>
  <si>
    <t>羽幌町役場庁舎等整備基金</t>
    <phoneticPr fontId="2"/>
  </si>
  <si>
    <t>羽幌町営住宅等整備基金</t>
    <phoneticPr fontId="2"/>
  </si>
  <si>
    <t>羽幌町まちづくり事業基金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</si>
</sst>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E929-477E-B58B-C15FAC7B7A6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124981</c:v>
                </c:pt>
                <c:pt idx="1">
                  <c:v>117711</c:v>
                </c:pt>
                <c:pt idx="2">
                  <c:v>139359</c:v>
                </c:pt>
                <c:pt idx="3">
                  <c:v>105360</c:v>
                </c:pt>
                <c:pt idx="4">
                  <c:v>78807</c:v>
                </c:pt>
              </c:numCache>
            </c:numRef>
          </c:val>
          <c:smooth val="0"/>
          <c:extLst>
            <c:ext xmlns:c16="http://schemas.microsoft.com/office/drawing/2014/chart" uri="{C3380CC4-5D6E-409C-BE32-E72D297353CC}">
              <c16:uniqueId val="{00000001-E929-477E-B58B-C15FAC7B7A6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0.8</c:v>
                </c:pt>
                <c:pt idx="1">
                  <c:v>0.27</c:v>
                </c:pt>
                <c:pt idx="2">
                  <c:v>4.62</c:v>
                </c:pt>
                <c:pt idx="3">
                  <c:v>5.63</c:v>
                </c:pt>
                <c:pt idx="4">
                  <c:v>4.38</c:v>
                </c:pt>
              </c:numCache>
            </c:numRef>
          </c:val>
          <c:extLst>
            <c:ext xmlns:c16="http://schemas.microsoft.com/office/drawing/2014/chart" uri="{C3380CC4-5D6E-409C-BE32-E72D297353CC}">
              <c16:uniqueId val="{00000000-35AB-452F-8A47-3678B259B4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41.07</c:v>
                </c:pt>
                <c:pt idx="1">
                  <c:v>39.81</c:v>
                </c:pt>
                <c:pt idx="2">
                  <c:v>37.54</c:v>
                </c:pt>
                <c:pt idx="3">
                  <c:v>38.700000000000003</c:v>
                </c:pt>
                <c:pt idx="4">
                  <c:v>38.4</c:v>
                </c:pt>
              </c:numCache>
            </c:numRef>
          </c:val>
          <c:extLst>
            <c:ext xmlns:c16="http://schemas.microsoft.com/office/drawing/2014/chart" uri="{C3380CC4-5D6E-409C-BE32-E72D297353CC}">
              <c16:uniqueId val="{00000001-35AB-452F-8A47-3678B259B4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0.48</c:v>
                </c:pt>
                <c:pt idx="1">
                  <c:v>-0.63</c:v>
                </c:pt>
                <c:pt idx="2">
                  <c:v>4.5</c:v>
                </c:pt>
                <c:pt idx="3">
                  <c:v>0.86</c:v>
                </c:pt>
                <c:pt idx="4">
                  <c:v>-1.27</c:v>
                </c:pt>
              </c:numCache>
            </c:numRef>
          </c:val>
          <c:smooth val="0"/>
          <c:extLst>
            <c:ext xmlns:c16="http://schemas.microsoft.com/office/drawing/2014/chart" uri="{C3380CC4-5D6E-409C-BE32-E72D297353CC}">
              <c16:uniqueId val="{00000002-35AB-452F-8A47-3678B259B4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7E-4264-B771-10EF63F9650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7E-4264-B771-10EF63F96500}"/>
            </c:ext>
          </c:extLst>
        </c:ser>
        <c:ser>
          <c:idx val="2"/>
          <c:order val="2"/>
          <c:tx>
            <c:strRef>
              <c:f>データシート!$A$29</c:f>
              <c:strCache>
                <c:ptCount val="1"/>
                <c:pt idx="0">
                  <c:v>羽幌町港湾上屋事業特別会計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D7E-4264-B771-10EF63F96500}"/>
            </c:ext>
          </c:extLst>
        </c:ser>
        <c:ser>
          <c:idx val="3"/>
          <c:order val="3"/>
          <c:tx>
            <c:strRef>
              <c:f>データシート!$A$30</c:f>
              <c:strCache>
                <c:ptCount val="1"/>
                <c:pt idx="0">
                  <c:v>羽幌町国民健康保険事業特別会計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0.24</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D7E-4264-B771-10EF63F96500}"/>
            </c:ext>
          </c:extLst>
        </c:ser>
        <c:ser>
          <c:idx val="4"/>
          <c:order val="4"/>
          <c:tx>
            <c:strRef>
              <c:f>データシート!$A$31</c:f>
              <c:strCache>
                <c:ptCount val="1"/>
                <c:pt idx="0">
                  <c:v>羽幌町簡易水道事業特別会計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D7E-4264-B771-10EF63F96500}"/>
            </c:ext>
          </c:extLst>
        </c:ser>
        <c:ser>
          <c:idx val="5"/>
          <c:order val="5"/>
          <c:tx>
            <c:strRef>
              <c:f>データシート!$A$32</c:f>
              <c:strCache>
                <c:ptCount val="1"/>
                <c:pt idx="0">
                  <c:v>羽幌町後期高齢者医療特別会計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1D7E-4264-B771-10EF63F96500}"/>
            </c:ext>
          </c:extLst>
        </c:ser>
        <c:ser>
          <c:idx val="6"/>
          <c:order val="6"/>
          <c:tx>
            <c:strRef>
              <c:f>データシート!$A$33</c:f>
              <c:strCache>
                <c:ptCount val="1"/>
                <c:pt idx="0">
                  <c:v>羽幌町下水道事業特別会計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0.34</c:v>
                </c:pt>
              </c:numCache>
            </c:numRef>
          </c:val>
          <c:extLst>
            <c:ext xmlns:c16="http://schemas.microsoft.com/office/drawing/2014/chart" uri="{C3380CC4-5D6E-409C-BE32-E72D297353CC}">
              <c16:uniqueId val="{00000006-1D7E-4264-B771-10EF63F96500}"/>
            </c:ext>
          </c:extLst>
        </c:ser>
        <c:ser>
          <c:idx val="7"/>
          <c:order val="7"/>
          <c:tx>
            <c:strRef>
              <c:f>データシート!$A$34</c:f>
              <c:strCache>
                <c:ptCount val="1"/>
                <c:pt idx="0">
                  <c:v>羽幌町介護保険事業特別会計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0.25</c:v>
                </c:pt>
                <c:pt idx="2">
                  <c:v>#N/A</c:v>
                </c:pt>
                <c:pt idx="3">
                  <c:v>0.21</c:v>
                </c:pt>
                <c:pt idx="4">
                  <c:v>#N/A</c:v>
                </c:pt>
                <c:pt idx="5">
                  <c:v>1.22</c:v>
                </c:pt>
                <c:pt idx="6">
                  <c:v>#N/A</c:v>
                </c:pt>
                <c:pt idx="7">
                  <c:v>1.18</c:v>
                </c:pt>
                <c:pt idx="8">
                  <c:v>#N/A</c:v>
                </c:pt>
                <c:pt idx="9">
                  <c:v>0.8</c:v>
                </c:pt>
              </c:numCache>
            </c:numRef>
          </c:val>
          <c:extLst>
            <c:ext xmlns:c16="http://schemas.microsoft.com/office/drawing/2014/chart" uri="{C3380CC4-5D6E-409C-BE32-E72D297353CC}">
              <c16:uniqueId val="{00000007-1D7E-4264-B771-10EF63F96500}"/>
            </c:ext>
          </c:extLst>
        </c:ser>
        <c:ser>
          <c:idx val="8"/>
          <c:order val="8"/>
          <c:tx>
            <c:strRef>
              <c:f>データシート!$A$35</c:f>
              <c:strCache>
                <c:ptCount val="1"/>
                <c:pt idx="0">
                  <c:v>羽幌町一般会計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c:v>
                </c:pt>
                <c:pt idx="2">
                  <c:v>#N/A</c:v>
                </c:pt>
                <c:pt idx="3">
                  <c:v>0.26</c:v>
                </c:pt>
                <c:pt idx="4">
                  <c:v>#N/A</c:v>
                </c:pt>
                <c:pt idx="5">
                  <c:v>4.62</c:v>
                </c:pt>
                <c:pt idx="6">
                  <c:v>#N/A</c:v>
                </c:pt>
                <c:pt idx="7">
                  <c:v>5.62</c:v>
                </c:pt>
                <c:pt idx="8">
                  <c:v>#N/A</c:v>
                </c:pt>
                <c:pt idx="9">
                  <c:v>4.37</c:v>
                </c:pt>
              </c:numCache>
            </c:numRef>
          </c:val>
          <c:extLst>
            <c:ext xmlns:c16="http://schemas.microsoft.com/office/drawing/2014/chart" uri="{C3380CC4-5D6E-409C-BE32-E72D297353CC}">
              <c16:uniqueId val="{00000008-1D7E-4264-B771-10EF63F96500}"/>
            </c:ext>
          </c:extLst>
        </c:ser>
        <c:ser>
          <c:idx val="9"/>
          <c:order val="9"/>
          <c:tx>
            <c:strRef>
              <c:f>データシート!$A$36</c:f>
              <c:strCache>
                <c:ptCount val="1"/>
                <c:pt idx="0">
                  <c:v>羽幌町水道事業会計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7.96</c:v>
                </c:pt>
                <c:pt idx="2">
                  <c:v>#N/A</c:v>
                </c:pt>
                <c:pt idx="3">
                  <c:v>7.14</c:v>
                </c:pt>
                <c:pt idx="4">
                  <c:v>#N/A</c:v>
                </c:pt>
                <c:pt idx="5">
                  <c:v>6.06</c:v>
                </c:pt>
                <c:pt idx="6">
                  <c:v>#N/A</c:v>
                </c:pt>
                <c:pt idx="7">
                  <c:v>6.01</c:v>
                </c:pt>
                <c:pt idx="8">
                  <c:v>#N/A</c:v>
                </c:pt>
                <c:pt idx="9">
                  <c:v>6.14</c:v>
                </c:pt>
              </c:numCache>
            </c:numRef>
          </c:val>
          <c:extLst>
            <c:ext xmlns:c16="http://schemas.microsoft.com/office/drawing/2014/chart" uri="{C3380CC4-5D6E-409C-BE32-E72D297353CC}">
              <c16:uniqueId val="{00000009-1D7E-4264-B771-10EF63F9650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824</c:v>
                </c:pt>
                <c:pt idx="5">
                  <c:v>822</c:v>
                </c:pt>
                <c:pt idx="8">
                  <c:v>808</c:v>
                </c:pt>
                <c:pt idx="11">
                  <c:v>769</c:v>
                </c:pt>
                <c:pt idx="14">
                  <c:v>771</c:v>
                </c:pt>
              </c:numCache>
            </c:numRef>
          </c:val>
          <c:extLst>
            <c:ext xmlns:c16="http://schemas.microsoft.com/office/drawing/2014/chart" uri="{C3380CC4-5D6E-409C-BE32-E72D297353CC}">
              <c16:uniqueId val="{00000000-7985-457B-BBEB-468EDE63C3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85-457B-BBEB-468EDE63C3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3</c:v>
                </c:pt>
                <c:pt idx="6">
                  <c:v>3</c:v>
                </c:pt>
                <c:pt idx="9">
                  <c:v>2</c:v>
                </c:pt>
                <c:pt idx="12">
                  <c:v>3</c:v>
                </c:pt>
              </c:numCache>
            </c:numRef>
          </c:val>
          <c:extLst>
            <c:ext xmlns:c16="http://schemas.microsoft.com/office/drawing/2014/chart" uri="{C3380CC4-5D6E-409C-BE32-E72D297353CC}">
              <c16:uniqueId val="{00000002-7985-457B-BBEB-468EDE63C3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14</c:v>
                </c:pt>
                <c:pt idx="6">
                  <c:v>11</c:v>
                </c:pt>
                <c:pt idx="9">
                  <c:v>5</c:v>
                </c:pt>
                <c:pt idx="12">
                  <c:v>1</c:v>
                </c:pt>
              </c:numCache>
            </c:numRef>
          </c:val>
          <c:extLst>
            <c:ext xmlns:c16="http://schemas.microsoft.com/office/drawing/2014/chart" uri="{C3380CC4-5D6E-409C-BE32-E72D297353CC}">
              <c16:uniqueId val="{00000003-7985-457B-BBEB-468EDE63C3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291</c:v>
                </c:pt>
                <c:pt idx="3">
                  <c:v>283</c:v>
                </c:pt>
                <c:pt idx="6">
                  <c:v>273</c:v>
                </c:pt>
                <c:pt idx="9">
                  <c:v>244</c:v>
                </c:pt>
                <c:pt idx="12">
                  <c:v>226</c:v>
                </c:pt>
              </c:numCache>
            </c:numRef>
          </c:val>
          <c:extLst>
            <c:ext xmlns:c16="http://schemas.microsoft.com/office/drawing/2014/chart" uri="{C3380CC4-5D6E-409C-BE32-E72D297353CC}">
              <c16:uniqueId val="{00000004-7985-457B-BBEB-468EDE63C3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85-457B-BBEB-468EDE63C3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85-457B-BBEB-468EDE63C3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857</c:v>
                </c:pt>
                <c:pt idx="3">
                  <c:v>823</c:v>
                </c:pt>
                <c:pt idx="6">
                  <c:v>837</c:v>
                </c:pt>
                <c:pt idx="9">
                  <c:v>819</c:v>
                </c:pt>
                <c:pt idx="12">
                  <c:v>847</c:v>
                </c:pt>
              </c:numCache>
            </c:numRef>
          </c:val>
          <c:extLst>
            <c:ext xmlns:c16="http://schemas.microsoft.com/office/drawing/2014/chart" uri="{C3380CC4-5D6E-409C-BE32-E72D297353CC}">
              <c16:uniqueId val="{00000007-7985-457B-BBEB-468EDE63C3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342</c:v>
                </c:pt>
                <c:pt idx="2">
                  <c:v>#N/A</c:v>
                </c:pt>
                <c:pt idx="3">
                  <c:v>#N/A</c:v>
                </c:pt>
                <c:pt idx="4">
                  <c:v>301</c:v>
                </c:pt>
                <c:pt idx="5">
                  <c:v>#N/A</c:v>
                </c:pt>
                <c:pt idx="6">
                  <c:v>#N/A</c:v>
                </c:pt>
                <c:pt idx="7">
                  <c:v>316</c:v>
                </c:pt>
                <c:pt idx="8">
                  <c:v>#N/A</c:v>
                </c:pt>
                <c:pt idx="9">
                  <c:v>#N/A</c:v>
                </c:pt>
                <c:pt idx="10">
                  <c:v>301</c:v>
                </c:pt>
                <c:pt idx="11">
                  <c:v>#N/A</c:v>
                </c:pt>
                <c:pt idx="12">
                  <c:v>#N/A</c:v>
                </c:pt>
                <c:pt idx="13">
                  <c:v>306</c:v>
                </c:pt>
                <c:pt idx="14">
                  <c:v>#N/A</c:v>
                </c:pt>
              </c:numCache>
            </c:numRef>
          </c:val>
          <c:smooth val="0"/>
          <c:extLst>
            <c:ext xmlns:c16="http://schemas.microsoft.com/office/drawing/2014/chart" uri="{C3380CC4-5D6E-409C-BE32-E72D297353CC}">
              <c16:uniqueId val="{00000008-7985-457B-BBEB-468EDE63C3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6127</c:v>
                </c:pt>
                <c:pt idx="5">
                  <c:v>5955</c:v>
                </c:pt>
                <c:pt idx="8">
                  <c:v>5757</c:v>
                </c:pt>
                <c:pt idx="11">
                  <c:v>5611</c:v>
                </c:pt>
                <c:pt idx="14">
                  <c:v>5406</c:v>
                </c:pt>
              </c:numCache>
            </c:numRef>
          </c:val>
          <c:extLst>
            <c:ext xmlns:c16="http://schemas.microsoft.com/office/drawing/2014/chart" uri="{C3380CC4-5D6E-409C-BE32-E72D297353CC}">
              <c16:uniqueId val="{00000000-1BB7-4204-AF03-5922A960ACF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463</c:v>
                </c:pt>
                <c:pt idx="5">
                  <c:v>488</c:v>
                </c:pt>
                <c:pt idx="8">
                  <c:v>504</c:v>
                </c:pt>
                <c:pt idx="11">
                  <c:v>550</c:v>
                </c:pt>
                <c:pt idx="14">
                  <c:v>587</c:v>
                </c:pt>
              </c:numCache>
            </c:numRef>
          </c:val>
          <c:extLst>
            <c:ext xmlns:c16="http://schemas.microsoft.com/office/drawing/2014/chart" uri="{C3380CC4-5D6E-409C-BE32-E72D297353CC}">
              <c16:uniqueId val="{00000001-1BB7-4204-AF03-5922A960ACF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3292</c:v>
                </c:pt>
                <c:pt idx="5">
                  <c:v>3308</c:v>
                </c:pt>
                <c:pt idx="8">
                  <c:v>3370</c:v>
                </c:pt>
                <c:pt idx="11">
                  <c:v>3545</c:v>
                </c:pt>
                <c:pt idx="14">
                  <c:v>3641</c:v>
                </c:pt>
              </c:numCache>
            </c:numRef>
          </c:val>
          <c:extLst>
            <c:ext xmlns:c16="http://schemas.microsoft.com/office/drawing/2014/chart" uri="{C3380CC4-5D6E-409C-BE32-E72D297353CC}">
              <c16:uniqueId val="{00000002-1BB7-4204-AF03-5922A960ACF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BB7-4204-AF03-5922A960ACF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BB7-4204-AF03-5922A960ACF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B7-4204-AF03-5922A960ACF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1562</c:v>
                </c:pt>
                <c:pt idx="3">
                  <c:v>1560</c:v>
                </c:pt>
                <c:pt idx="6">
                  <c:v>1553</c:v>
                </c:pt>
                <c:pt idx="9">
                  <c:v>1560</c:v>
                </c:pt>
                <c:pt idx="12">
                  <c:v>1589</c:v>
                </c:pt>
              </c:numCache>
            </c:numRef>
          </c:val>
          <c:extLst>
            <c:ext xmlns:c16="http://schemas.microsoft.com/office/drawing/2014/chart" uri="{C3380CC4-5D6E-409C-BE32-E72D297353CC}">
              <c16:uniqueId val="{00000006-1BB7-4204-AF03-5922A960ACF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16</c:v>
                </c:pt>
                <c:pt idx="6">
                  <c:v>5</c:v>
                </c:pt>
                <c:pt idx="9">
                  <c:v>2</c:v>
                </c:pt>
                <c:pt idx="12">
                  <c:v>7</c:v>
                </c:pt>
              </c:numCache>
            </c:numRef>
          </c:val>
          <c:extLst>
            <c:ext xmlns:c16="http://schemas.microsoft.com/office/drawing/2014/chart" uri="{C3380CC4-5D6E-409C-BE32-E72D297353CC}">
              <c16:uniqueId val="{00000007-1BB7-4204-AF03-5922A960ACF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2181</c:v>
                </c:pt>
                <c:pt idx="3">
                  <c:v>1925</c:v>
                </c:pt>
                <c:pt idx="6">
                  <c:v>1653</c:v>
                </c:pt>
                <c:pt idx="9">
                  <c:v>1451</c:v>
                </c:pt>
                <c:pt idx="12">
                  <c:v>1276</c:v>
                </c:pt>
              </c:numCache>
            </c:numRef>
          </c:val>
          <c:extLst>
            <c:ext xmlns:c16="http://schemas.microsoft.com/office/drawing/2014/chart" uri="{C3380CC4-5D6E-409C-BE32-E72D297353CC}">
              <c16:uniqueId val="{00000008-1BB7-4204-AF03-5922A960ACF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BB7-4204-AF03-5922A960ACF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6484</c:v>
                </c:pt>
                <c:pt idx="3">
                  <c:v>6467</c:v>
                </c:pt>
                <c:pt idx="6">
                  <c:v>6349</c:v>
                </c:pt>
                <c:pt idx="9">
                  <c:v>6308</c:v>
                </c:pt>
                <c:pt idx="12">
                  <c:v>6188</c:v>
                </c:pt>
              </c:numCache>
            </c:numRef>
          </c:val>
          <c:extLst>
            <c:ext xmlns:c16="http://schemas.microsoft.com/office/drawing/2014/chart" uri="{C3380CC4-5D6E-409C-BE32-E72D297353CC}">
              <c16:uniqueId val="{0000000A-1BB7-4204-AF03-5922A960ACF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374</c:v>
                </c:pt>
                <c:pt idx="2">
                  <c:v>#N/A</c:v>
                </c:pt>
                <c:pt idx="3">
                  <c:v>#N/A</c:v>
                </c:pt>
                <c:pt idx="4">
                  <c:v>217</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BB7-4204-AF03-5922A960ACF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1562</c:v>
                </c:pt>
                <c:pt idx="1">
                  <c:v>1562</c:v>
                </c:pt>
                <c:pt idx="2">
                  <c:v>1560</c:v>
                </c:pt>
              </c:numCache>
            </c:numRef>
          </c:val>
          <c:extLst>
            <c:ext xmlns:c16="http://schemas.microsoft.com/office/drawing/2014/chart" uri="{C3380CC4-5D6E-409C-BE32-E72D297353CC}">
              <c16:uniqueId val="{00000000-C1A4-4226-85BB-737C0C1F4C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341</c:v>
                </c:pt>
                <c:pt idx="1">
                  <c:v>493</c:v>
                </c:pt>
                <c:pt idx="2">
                  <c:v>660</c:v>
                </c:pt>
              </c:numCache>
            </c:numRef>
          </c:val>
          <c:extLst>
            <c:ext xmlns:c16="http://schemas.microsoft.com/office/drawing/2014/chart" uri="{C3380CC4-5D6E-409C-BE32-E72D297353CC}">
              <c16:uniqueId val="{00000001-C1A4-4226-85BB-737C0C1F4C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1240</c:v>
                </c:pt>
                <c:pt idx="1">
                  <c:v>1182</c:v>
                </c:pt>
                <c:pt idx="2">
                  <c:v>1165</c:v>
                </c:pt>
              </c:numCache>
            </c:numRef>
          </c:val>
          <c:extLst>
            <c:ext xmlns:c16="http://schemas.microsoft.com/office/drawing/2014/chart" uri="{C3380CC4-5D6E-409C-BE32-E72D297353CC}">
              <c16:uniqueId val="{00000002-C1A4-4226-85BB-737C0C1F4C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6,135
6,078
472.65
7,150,725
6,963,427
177,848
4,061,398
6,188,382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人口減少等による町税等自主財源の減少や、高い高齢化率と比例した扶助費等の増加などにより、財政力指数は類似団体を</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財政の硬直化による厳しい財政状況を表しており、今後は自主財源の確保のため、地域活性化に向けた交流人口の拡大への取組を進めるなど、活力あるまちづくりを積極的に展開しつつ、徹底的な行財政改革を進め、歳出の抑制に努めることにより、財政基盤の強化を図る必要があ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財政構造の弾力性を表す経常収支比率は、</a:t>
          </a:r>
          <a:r>
            <a:rPr kumimoji="1" lang="en-US" altLang="ja-JP" sz="1300">
              <a:latin typeface="ＭＳ Ｐゴシック" panose="020B0600070205080204" pitchFamily="50" charset="-128"/>
              <a:ea typeface="ＭＳ Ｐゴシック" panose="020B0600070205080204" pitchFamily="50" charset="-128"/>
            </a:rPr>
            <a:t>83.1</a:t>
          </a:r>
          <a:r>
            <a:rPr kumimoji="1" lang="ja-JP" altLang="en-US" sz="1300">
              <a:latin typeface="ＭＳ Ｐゴシック" panose="020B0600070205080204" pitchFamily="50" charset="-128"/>
              <a:ea typeface="ＭＳ Ｐゴシック" panose="020B0600070205080204" pitchFamily="50" charset="-128"/>
            </a:rPr>
            <a:t>％と類似団体内平均値を</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％下回っていますが、高齢化による扶助費の増加等や経常一般財源の減少などにより、依然として高い水準で推移しています。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ことから、事務事業の見直しを更に進め、全事務事業の優先度を厳しく点検し、優先度の低い事務事業については計画的に廃止や縮小をし、優先度の高い事務事業に予算を振り分けるスクラップ・アンド・ビルドを推進し、行財政改革への取組を通じて義務的経費の削減を図っていきます。</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62</xdr:row>
      <xdr:rowOff>73406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621264"/>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107188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2126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111269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12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51562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73708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12954</xdr:rowOff>
    </xdr:from>
    <xdr:to>
      <xdr:col>11</xdr:col>
      <xdr:colOff>31750</xdr:colOff>
      <xdr:row>63</xdr:row>
      <xdr:rowOff>51562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143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7383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112014</xdr:rowOff>
    </xdr:from>
    <xdr:to>
      <xdr:col>19</xdr:col>
      <xdr:colOff>184150</xdr:colOff>
      <xdr:row>62</xdr:row>
      <xdr:rowOff>42164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52341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39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762</xdr:rowOff>
    </xdr:from>
    <xdr:to>
      <xdr:col>11</xdr:col>
      <xdr:colOff>82550</xdr:colOff>
      <xdr:row>63</xdr:row>
      <xdr:rowOff>102362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[379,298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人件費・物件費の合計額の人口１人当たりの金額は、</a:t>
          </a:r>
          <a:r>
            <a:rPr kumimoji="1" lang="en-US" altLang="ja-JP" sz="1300">
              <a:latin typeface="ＭＳ Ｐゴシック" panose="020B0600070205080204" pitchFamily="50" charset="-128"/>
              <a:ea typeface="ＭＳ Ｐゴシック" panose="020B0600070205080204" pitchFamily="50" charset="-128"/>
            </a:rPr>
            <a:t>379,298</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年度に比べ</a:t>
          </a:r>
          <a:r>
            <a:rPr kumimoji="1" lang="en-US" altLang="ja-JP" sz="1300">
              <a:latin typeface="ＭＳ Ｐゴシック" panose="020B0600070205080204" pitchFamily="50" charset="-128"/>
              <a:ea typeface="ＭＳ Ｐゴシック" panose="020B0600070205080204" pitchFamily="50" charset="-128"/>
            </a:rPr>
            <a:t>2,699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％）と微増しており、近年は増加傾向にあります。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内各所にある公共施設の老朽化が進み、その施設を維持管理するための物件費や、維持補修費の増大、また近年の物価高騰によるものが主な要因として挙げられます。類似団体を上まわっているため、公共施設の現状、運営状況、利用状況、トータルコスト等を調査、分析し、総合的なマネジメントの視点から、公共施設の統廃合を視野に入れた中で、効果的かつ効率的な公共施設の管理運営に努めていきます。</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121627</xdr:rowOff>
    </xdr:from>
    <xdr:to>
      <xdr:col>23</xdr:col>
      <xdr:colOff>133350</xdr:colOff>
      <xdr:row>83</xdr:row>
      <xdr:rowOff>130930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51977"/>
          <a:ext cx="838200" cy="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14328</xdr:rowOff>
    </xdr:from>
    <xdr:to>
      <xdr:col>19</xdr:col>
      <xdr:colOff>133350</xdr:colOff>
      <xdr:row>83</xdr:row>
      <xdr:rowOff>121627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44678"/>
          <a:ext cx="889000" cy="10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169644</xdr:rowOff>
    </xdr:from>
    <xdr:to>
      <xdr:col>15</xdr:col>
      <xdr:colOff>82550</xdr:colOff>
      <xdr:row>83</xdr:row>
      <xdr:rowOff>14328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28544"/>
          <a:ext cx="889000" cy="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68092</xdr:rowOff>
    </xdr:from>
    <xdr:to>
      <xdr:col>11</xdr:col>
      <xdr:colOff>31750</xdr:colOff>
      <xdr:row>82</xdr:row>
      <xdr:rowOff>169644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26992"/>
          <a:ext cx="889000" cy="10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80130</xdr:rowOff>
    </xdr:from>
    <xdr:to>
      <xdr:col>23</xdr:col>
      <xdr:colOff>184150</xdr:colOff>
      <xdr:row>84</xdr:row>
      <xdr:rowOff>10280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52207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8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70827</xdr:rowOff>
    </xdr:from>
    <xdr:to>
      <xdr:col>19</xdr:col>
      <xdr:colOff>184150</xdr:colOff>
      <xdr:row>84</xdr:row>
      <xdr:rowOff>977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157204</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387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134978</xdr:rowOff>
    </xdr:from>
    <xdr:to>
      <xdr:col>15</xdr:col>
      <xdr:colOff>133350</xdr:colOff>
      <xdr:row>83</xdr:row>
      <xdr:rowOff>65128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9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49905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28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118844</xdr:rowOff>
    </xdr:from>
    <xdr:to>
      <xdr:col>11</xdr:col>
      <xdr:colOff>82550</xdr:colOff>
      <xdr:row>83</xdr:row>
      <xdr:rowOff>48994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33771</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17292</xdr:rowOff>
    </xdr:from>
    <xdr:to>
      <xdr:col>7</xdr:col>
      <xdr:colOff>31750</xdr:colOff>
      <xdr:row>82</xdr:row>
      <xdr:rowOff>118892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103669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6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ラスパイレス指数は、国の水準を下まわる</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職員構成の変化に伴う経験年数の変動により、年ごとの推移に増減はあるものの、類似団体平均値と同等の水準で推移しています。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69145</xdr:rowOff>
    </xdr:from>
    <xdr:to>
      <xdr:col>81</xdr:col>
      <xdr:colOff>44450</xdr:colOff>
      <xdr:row>84</xdr:row>
      <xdr:rowOff>109361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4709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70855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28928</xdr:rowOff>
    </xdr:from>
    <xdr:to>
      <xdr:col>77</xdr:col>
      <xdr:colOff>44450</xdr:colOff>
      <xdr:row>84</xdr:row>
      <xdr:rowOff>69145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4307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28928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43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28928</xdr:rowOff>
    </xdr:from>
    <xdr:to>
      <xdr:col>68</xdr:col>
      <xdr:colOff>152400</xdr:colOff>
      <xdr:row>84</xdr:row>
      <xdr:rowOff>42334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43072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18345</xdr:rowOff>
    </xdr:from>
    <xdr:to>
      <xdr:col>77</xdr:col>
      <xdr:colOff>95250</xdr:colOff>
      <xdr:row>84</xdr:row>
      <xdr:rowOff>119945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類似団体平均値とほぼ同等の水準となっているものの、離島を抱えている等の特殊事情から全国平均や北海道平均を大きく上まわっています。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人口減少に伴う数値の変動もあることから、構造改革や民間活用を導入し、更なる適正化に努めていきます。</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120955</xdr:rowOff>
    </xdr:from>
    <xdr:to>
      <xdr:col>81</xdr:col>
      <xdr:colOff>44450</xdr:colOff>
      <xdr:row>60</xdr:row>
      <xdr:rowOff>143154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407955"/>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84760</xdr:rowOff>
    </xdr:from>
    <xdr:to>
      <xdr:col>77</xdr:col>
      <xdr:colOff>44450</xdr:colOff>
      <xdr:row>60</xdr:row>
      <xdr:rowOff>120955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37176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69317</xdr:rowOff>
    </xdr:from>
    <xdr:to>
      <xdr:col>72</xdr:col>
      <xdr:colOff>203200</xdr:colOff>
      <xdr:row>60</xdr:row>
      <xdr:rowOff>84760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356317"/>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69317</xdr:rowOff>
    </xdr:from>
    <xdr:to>
      <xdr:col>68</xdr:col>
      <xdr:colOff>152400</xdr:colOff>
      <xdr:row>60</xdr:row>
      <xdr:rowOff>75591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356317"/>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92354</xdr:rowOff>
    </xdr:from>
    <xdr:to>
      <xdr:col>81</xdr:col>
      <xdr:colOff>95250</xdr:colOff>
      <xdr:row>61</xdr:row>
      <xdr:rowOff>22504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64431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35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70155</xdr:rowOff>
    </xdr:from>
    <xdr:to>
      <xdr:col>77</xdr:col>
      <xdr:colOff>95250</xdr:colOff>
      <xdr:row>61</xdr:row>
      <xdr:rowOff>305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3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156532</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44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33960</xdr:rowOff>
    </xdr:from>
    <xdr:to>
      <xdr:col>73</xdr:col>
      <xdr:colOff>44450</xdr:colOff>
      <xdr:row>60</xdr:row>
      <xdr:rowOff>135560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3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145737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08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18517</xdr:rowOff>
    </xdr:from>
    <xdr:to>
      <xdr:col>68</xdr:col>
      <xdr:colOff>203200</xdr:colOff>
      <xdr:row>60</xdr:row>
      <xdr:rowOff>120117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104894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9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24791</xdr:rowOff>
    </xdr:from>
    <xdr:to>
      <xdr:col>64</xdr:col>
      <xdr:colOff>152400</xdr:colOff>
      <xdr:row>60</xdr:row>
      <xdr:rowOff>126391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3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136568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0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年度の実質公債費比率は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％減少し、類似団体平均を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％下まわりました。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起債の増発は後年度の財政運営の硬直化を招くことから、今後とも「羽幌町総合振興計画」のもとに、緊急度・住民ニーズを的確に把握した事業の選択により、起債に大きく頼ることのない財政運営を進めていきます。</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62654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0456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62654</xdr:rowOff>
    </xdr:from>
    <xdr:to>
      <xdr:col>77</xdr:col>
      <xdr:colOff>44450</xdr:colOff>
      <xdr:row>40</xdr:row>
      <xdr:rowOff>118956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206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159173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769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41</xdr:row>
      <xdr:rowOff>35983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171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11854</xdr:rowOff>
    </xdr:from>
    <xdr:to>
      <xdr:col>77</xdr:col>
      <xdr:colOff>95250</xdr:colOff>
      <xdr:row>40</xdr:row>
      <xdr:rowOff>113454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154533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108373</xdr:rowOff>
    </xdr:from>
    <xdr:to>
      <xdr:col>68</xdr:col>
      <xdr:colOff>203200</xdr:colOff>
      <xdr:row>41</xdr:row>
      <xdr:rowOff>38523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町が将来負担すべき実質的な負債を表した将来負担額は、公共施設等の建設等で起こした地方債の償還開始などの理由から発生しています。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将来負担額自体は、充当可能財源の減少、標準財政規模の縮小等により数値の変動がありましたが、令和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年度においては、将来負担比率の該当数値はありませんでした。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今後は、将来世代への負担を少しでも軽減するため、地方債を活用する新規事業の実施については、十分な検討を行い、健全な状況を維持するよう努めていきます。</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162500</xdr:rowOff>
    </xdr:from>
    <xdr:to>
      <xdr:col>68</xdr:col>
      <xdr:colOff>152400</xdr:colOff>
      <xdr:row>14</xdr:row>
      <xdr:rowOff>53098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39135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111700</xdr:rowOff>
    </xdr:from>
    <xdr:to>
      <xdr:col>68</xdr:col>
      <xdr:colOff>203200</xdr:colOff>
      <xdr:row>14</xdr:row>
      <xdr:rowOff>41850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26627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2298</xdr:rowOff>
    </xdr:from>
    <xdr:to>
      <xdr:col>64</xdr:col>
      <xdr:colOff>152400</xdr:colOff>
      <xdr:row>14</xdr:row>
      <xdr:rowOff>103898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0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88675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8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6,135
6,078
472.65
7,150,725
6,963,427
177,848
4,061,398
6,188,382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退職者の一部不補充等の採用抑制により、総体としての人件費の縮減を図っているため、数値は類似団体内平均値や北海道平均を下まわる</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今後も人口減少等により、自主財源の確保は厳しい状況が続くことが予想されることから、引き続き人件費の縮減に努めていきます。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35</xdr:row>
      <xdr:rowOff>1270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63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39370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002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40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予算編成時、更には予算執行中も節減を徹底していることから低い水準で推移しているものの、町が保有する公共施設においては老朽化が進行している施設も多く、その維持管理に必要な物件費が増加傾向にあるため、今後も職員の創意工夫等により、更なる削減に努める必要があ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127000</xdr:rowOff>
    </xdr:from>
    <xdr:to>
      <xdr:col>82</xdr:col>
      <xdr:colOff>107950</xdr:colOff>
      <xdr:row>14</xdr:row>
      <xdr:rowOff>136525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35585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127000</xdr:rowOff>
    </xdr:from>
    <xdr:to>
      <xdr:col>78</xdr:col>
      <xdr:colOff>69850</xdr:colOff>
      <xdr:row>13</xdr:row>
      <xdr:rowOff>155575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782800" y="23558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14</xdr:row>
      <xdr:rowOff>98425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3844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98425</xdr:rowOff>
    </xdr:from>
    <xdr:to>
      <xdr:col>69</xdr:col>
      <xdr:colOff>92075</xdr:colOff>
      <xdr:row>14</xdr:row>
      <xdr:rowOff>136525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4987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85725</xdr:rowOff>
    </xdr:from>
    <xdr:to>
      <xdr:col>82</xdr:col>
      <xdr:colOff>158750</xdr:colOff>
      <xdr:row>15</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102252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76200</xdr:rowOff>
    </xdr:from>
    <xdr:to>
      <xdr:col>78</xdr:col>
      <xdr:colOff>120650</xdr:colOff>
      <xdr:row>14</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07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104775</xdr:rowOff>
    </xdr:from>
    <xdr:to>
      <xdr:col>74</xdr:col>
      <xdr:colOff>31750</xdr:colOff>
      <xdr:row>14</xdr:row>
      <xdr:rowOff>34925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45102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47625</xdr:rowOff>
    </xdr:from>
    <xdr:to>
      <xdr:col>69</xdr:col>
      <xdr:colOff>142875</xdr:colOff>
      <xdr:row>14</xdr:row>
      <xdr:rowOff>149225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4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159402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85725</xdr:rowOff>
    </xdr:from>
    <xdr:to>
      <xdr:col>65</xdr:col>
      <xdr:colOff>53975</xdr:colOff>
      <xdr:row>15</xdr:row>
      <xdr:rowOff>15875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48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26052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25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％となっていますが、ここ数年の扶助費の割合は高止まりの状況にあります。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扶助費の性質から、法令等に定められた義務的経費が大部分を占め、努力により削減することが困難な経費でありますが、可能な限り上昇傾向に歯止めをかけるよう努めていきます。</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53</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165100</xdr:rowOff>
    </xdr:from>
    <xdr:to>
      <xdr:col>15</xdr:col>
      <xdr:colOff>98425</xdr:colOff>
      <xdr:row>54</xdr:row>
      <xdr:rowOff>50800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09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19050</xdr:rowOff>
    </xdr:from>
    <xdr:to>
      <xdr:col>6</xdr:col>
      <xdr:colOff>171450</xdr:colOff>
      <xdr:row>54</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9.3</a:t>
          </a:r>
          <a:r>
            <a:rPr kumimoji="1" lang="ja-JP" altLang="en-US" sz="1300">
              <a:latin typeface="ＭＳ Ｐゴシック" panose="020B0600070205080204" pitchFamily="50" charset="-128"/>
              <a:ea typeface="ＭＳ Ｐゴシック" panose="020B0600070205080204" pitchFamily="50" charset="-128"/>
            </a:rPr>
            <a:t>％上まわる</a:t>
          </a:r>
          <a:r>
            <a:rPr kumimoji="1" lang="en-US" altLang="ja-JP" sz="1300">
              <a:latin typeface="ＭＳ Ｐゴシック" panose="020B0600070205080204" pitchFamily="50" charset="-128"/>
              <a:ea typeface="ＭＳ Ｐゴシック" panose="020B0600070205080204" pitchFamily="50" charset="-128"/>
            </a:rPr>
            <a:t>20.8</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下水道事業特別会計への公債費等の償還に充てる操出金が多額にのぼっていること等が主な要因となっていることから、今後は、公債費財源の繰出しなどの状況を見据えながら、特別会計における各種事業において、可能な限りの経費節減を図り、普通会計の負担を減らすよう努めていき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163576</xdr:rowOff>
    </xdr:from>
    <xdr:to>
      <xdr:col>82</xdr:col>
      <xdr:colOff>107950</xdr:colOff>
      <xdr:row>59</xdr:row>
      <xdr:rowOff>5842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101076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5842</xdr:rowOff>
    </xdr:from>
    <xdr:to>
      <xdr:col>78</xdr:col>
      <xdr:colOff>69850</xdr:colOff>
      <xdr:row>59</xdr:row>
      <xdr:rowOff>65278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4782800" y="10121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60706</xdr:rowOff>
    </xdr:from>
    <xdr:to>
      <xdr:col>73</xdr:col>
      <xdr:colOff>180975</xdr:colOff>
      <xdr:row>59</xdr:row>
      <xdr:rowOff>65278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893800" y="10176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140716</xdr:rowOff>
    </xdr:from>
    <xdr:to>
      <xdr:col>69</xdr:col>
      <xdr:colOff>92075</xdr:colOff>
      <xdr:row>59</xdr:row>
      <xdr:rowOff>60706</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100848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112776</xdr:rowOff>
    </xdr:from>
    <xdr:to>
      <xdr:col>82</xdr:col>
      <xdr:colOff>158750</xdr:colOff>
      <xdr:row>59</xdr:row>
      <xdr:rowOff>42926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21353</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96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126492</xdr:rowOff>
    </xdr:from>
    <xdr:to>
      <xdr:col>78</xdr:col>
      <xdr:colOff>120650</xdr:colOff>
      <xdr:row>59</xdr:row>
      <xdr:rowOff>56642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41419</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1015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14478</xdr:rowOff>
    </xdr:from>
    <xdr:to>
      <xdr:col>74</xdr:col>
      <xdr:colOff>31750</xdr:colOff>
      <xdr:row>59</xdr:row>
      <xdr:rowOff>116078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100855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9906</xdr:rowOff>
    </xdr:from>
    <xdr:to>
      <xdr:col>69</xdr:col>
      <xdr:colOff>142875</xdr:colOff>
      <xdr:row>59</xdr:row>
      <xdr:rowOff>111506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101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96283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1021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89916</xdr:rowOff>
    </xdr:from>
    <xdr:to>
      <xdr:col>65</xdr:col>
      <xdr:colOff>53975</xdr:colOff>
      <xdr:row>59</xdr:row>
      <xdr:rowOff>20066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4843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11.3</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は、一部事務組合への負担金支出や町内各種企業や団体への補助金のため、今後は各一部事務組合における経費削減を促すとともに、既存補助事業においても内容を精査し、目的を達成した事業や効果の低い事業等の見直しや廃止を進め、更なる経費の削減に努める必要があります。</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244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104140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127000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％上まわる</a:t>
          </a:r>
          <a:r>
            <a:rPr kumimoji="1" lang="en-US" altLang="ja-JP" sz="1300">
              <a:latin typeface="ＭＳ Ｐゴシック" panose="020B0600070205080204" pitchFamily="50" charset="-128"/>
              <a:ea typeface="ＭＳ Ｐゴシック" panose="020B0600070205080204" pitchFamily="50" charset="-128"/>
            </a:rPr>
            <a:t>18.8</a:t>
          </a:r>
          <a:r>
            <a:rPr kumimoji="1" lang="ja-JP" altLang="en-US" sz="1300">
              <a:latin typeface="ＭＳ Ｐゴシック" panose="020B0600070205080204" pitchFamily="50" charset="-128"/>
              <a:ea typeface="ＭＳ Ｐゴシック" panose="020B0600070205080204" pitchFamily="50" charset="-128"/>
            </a:rPr>
            <a:t>％ですが、老朽化施設の建替え等に係る公債費の増加に伴い上昇傾向にあります。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今後は、交付税措置の有無や算入率等を考慮した中での起債の活用を検討し、可能な限り後年度の公債費負担が増えないように努めていきます。</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1270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39370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39370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202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公債費以外に係る経常収支比率は、類似団体内平均値を</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％下まわる</a:t>
          </a:r>
          <a:r>
            <a:rPr kumimoji="1" lang="en-US" altLang="ja-JP" sz="1300">
              <a:latin typeface="ＭＳ Ｐゴシック" panose="020B0600070205080204" pitchFamily="50" charset="-128"/>
              <a:ea typeface="ＭＳ Ｐゴシック" panose="020B0600070205080204" pitchFamily="50" charset="-128"/>
            </a:rPr>
            <a:t>64.3</a:t>
          </a:r>
          <a:r>
            <a:rPr kumimoji="1" lang="ja-JP" altLang="en-US" sz="1300">
              <a:latin typeface="ＭＳ Ｐゴシック" panose="020B0600070205080204" pitchFamily="50" charset="-128"/>
              <a:ea typeface="ＭＳ Ｐゴシック" panose="020B0600070205080204" pitchFamily="50" charset="-128"/>
            </a:rPr>
            <a:t>％となっています。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公債費以外での主な内容は、特別会計への操出金等（上記の「その他」）であり、今後も各種取り組みを通じて経常経費の削減に努めていきます。</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44704</xdr:rowOff>
    </xdr:from>
    <xdr:to>
      <xdr:col>82</xdr:col>
      <xdr:colOff>107950</xdr:colOff>
      <xdr:row>74</xdr:row>
      <xdr:rowOff>94996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320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44704</xdr:rowOff>
    </xdr:from>
    <xdr:to>
      <xdr:col>78</xdr:col>
      <xdr:colOff>69850</xdr:colOff>
      <xdr:row>74</xdr:row>
      <xdr:rowOff>154432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2732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75</xdr:row>
      <xdr:rowOff>46990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84173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75</xdr:row>
      <xdr:rowOff>56134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905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44196</xdr:rowOff>
    </xdr:from>
    <xdr:to>
      <xdr:col>82</xdr:col>
      <xdr:colOff>158750</xdr:colOff>
      <xdr:row>74</xdr:row>
      <xdr:rowOff>145796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60723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57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165354</xdr:rowOff>
    </xdr:from>
    <xdr:to>
      <xdr:col>78</xdr:col>
      <xdr:colOff>120650</xdr:colOff>
      <xdr:row>74</xdr:row>
      <xdr:rowOff>95504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105681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18559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xdr:rowOff>
    </xdr:from>
    <xdr:to>
      <xdr:col>65</xdr:col>
      <xdr:colOff>53975</xdr:colOff>
      <xdr:row>75</xdr:row>
      <xdr:rowOff>106934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117111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15286</xdr:rowOff>
    </xdr:from>
    <xdr:to>
      <xdr:col>29</xdr:col>
      <xdr:colOff>127000</xdr:colOff>
      <xdr:row>17</xdr:row>
      <xdr:rowOff>75257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77561"/>
          <a:ext cx="647700" cy="59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2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75257</xdr:rowOff>
    </xdr:from>
    <xdr:to>
      <xdr:col>26</xdr:col>
      <xdr:colOff>50800</xdr:colOff>
      <xdr:row>17</xdr:row>
      <xdr:rowOff>125677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37532"/>
          <a:ext cx="698500" cy="50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125677</xdr:rowOff>
    </xdr:from>
    <xdr:to>
      <xdr:col>22</xdr:col>
      <xdr:colOff>114300</xdr:colOff>
      <xdr:row>17</xdr:row>
      <xdr:rowOff>153685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87952"/>
          <a:ext cx="698500" cy="2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141620</xdr:rowOff>
    </xdr:from>
    <xdr:to>
      <xdr:col>18</xdr:col>
      <xdr:colOff>177800</xdr:colOff>
      <xdr:row>17</xdr:row>
      <xdr:rowOff>153685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03895"/>
          <a:ext cx="698500" cy="1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135936</xdr:rowOff>
    </xdr:from>
    <xdr:to>
      <xdr:col>29</xdr:col>
      <xdr:colOff>177800</xdr:colOff>
      <xdr:row>17</xdr:row>
      <xdr:rowOff>66086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926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152463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7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24457</xdr:rowOff>
    </xdr:from>
    <xdr:to>
      <xdr:col>26</xdr:col>
      <xdr:colOff>101600</xdr:colOff>
      <xdr:row>17</xdr:row>
      <xdr:rowOff>126057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8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136234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55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74877</xdr:rowOff>
    </xdr:from>
    <xdr:to>
      <xdr:col>22</xdr:col>
      <xdr:colOff>165100</xdr:colOff>
      <xdr:row>18</xdr:row>
      <xdr:rowOff>5027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37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161254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2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102885</xdr:rowOff>
    </xdr:from>
    <xdr:to>
      <xdr:col>19</xdr:col>
      <xdr:colOff>38100</xdr:colOff>
      <xdr:row>18</xdr:row>
      <xdr:rowOff>33035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6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17812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15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90820</xdr:rowOff>
    </xdr:from>
    <xdr:to>
      <xdr:col>15</xdr:col>
      <xdr:colOff>101600</xdr:colOff>
      <xdr:row>18</xdr:row>
      <xdr:rowOff>20970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53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31147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2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186256</xdr:rowOff>
    </xdr:from>
    <xdr:to>
      <xdr:col>29</xdr:col>
      <xdr:colOff>127000</xdr:colOff>
      <xdr:row>35</xdr:row>
      <xdr:rowOff>227584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96606"/>
          <a:ext cx="647700" cy="41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171033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207190</xdr:rowOff>
    </xdr:from>
    <xdr:to>
      <xdr:col>26</xdr:col>
      <xdr:colOff>50800</xdr:colOff>
      <xdr:row>35</xdr:row>
      <xdr:rowOff>227584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17540"/>
          <a:ext cx="698500" cy="20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207190</xdr:rowOff>
    </xdr:from>
    <xdr:to>
      <xdr:col>22</xdr:col>
      <xdr:colOff>114300</xdr:colOff>
      <xdr:row>35</xdr:row>
      <xdr:rowOff>263654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817540"/>
          <a:ext cx="6985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177210</xdr:rowOff>
    </xdr:from>
    <xdr:to>
      <xdr:col>18</xdr:col>
      <xdr:colOff>177800</xdr:colOff>
      <xdr:row>35</xdr:row>
      <xdr:rowOff>263654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87560"/>
          <a:ext cx="698500" cy="8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135456</xdr:rowOff>
    </xdr:from>
    <xdr:to>
      <xdr:col>29</xdr:col>
      <xdr:colOff>177800</xdr:colOff>
      <xdr:row>35</xdr:row>
      <xdr:rowOff>237056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45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323433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9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176784</xdr:rowOff>
    </xdr:from>
    <xdr:to>
      <xdr:col>26</xdr:col>
      <xdr:colOff>101600</xdr:colOff>
      <xdr:row>35</xdr:row>
      <xdr:rowOff>278384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871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263161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87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156390</xdr:rowOff>
    </xdr:from>
    <xdr:to>
      <xdr:col>22</xdr:col>
      <xdr:colOff>165100</xdr:colOff>
      <xdr:row>35</xdr:row>
      <xdr:rowOff>257990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66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268167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3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212854</xdr:rowOff>
    </xdr:from>
    <xdr:to>
      <xdr:col>19</xdr:col>
      <xdr:colOff>38100</xdr:colOff>
      <xdr:row>35</xdr:row>
      <xdr:rowOff>314454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23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324631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126410</xdr:rowOff>
    </xdr:from>
    <xdr:to>
      <xdr:col>15</xdr:col>
      <xdr:colOff>101600</xdr:colOff>
      <xdr:row>35</xdr:row>
      <xdr:rowOff>228010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238187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6,135
6,078
472.65
7,150,725
6,963,427
177,848
4,061,398
6,188,382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85025</xdr:rowOff>
    </xdr:from>
    <xdr:to>
      <xdr:col>24</xdr:col>
      <xdr:colOff>63500</xdr:colOff>
      <xdr:row>35</xdr:row>
      <xdr:rowOff>113702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085775"/>
          <a:ext cx="838200" cy="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113702</xdr:rowOff>
    </xdr:from>
    <xdr:to>
      <xdr:col>19</xdr:col>
      <xdr:colOff>177800</xdr:colOff>
      <xdr:row>35</xdr:row>
      <xdr:rowOff>166292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14452"/>
          <a:ext cx="889000" cy="5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166292</xdr:rowOff>
    </xdr:from>
    <xdr:to>
      <xdr:col>15</xdr:col>
      <xdr:colOff>50800</xdr:colOff>
      <xdr:row>36</xdr:row>
      <xdr:rowOff>37910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67042"/>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37510</xdr:rowOff>
    </xdr:from>
    <xdr:to>
      <xdr:col>10</xdr:col>
      <xdr:colOff>114300</xdr:colOff>
      <xdr:row>36</xdr:row>
      <xdr:rowOff>37910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20971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34225</xdr:rowOff>
    </xdr:from>
    <xdr:to>
      <xdr:col>24</xdr:col>
      <xdr:colOff>114300</xdr:colOff>
      <xdr:row>35</xdr:row>
      <xdr:rowOff>135825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57102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8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62902</xdr:rowOff>
    </xdr:from>
    <xdr:to>
      <xdr:col>20</xdr:col>
      <xdr:colOff>38100</xdr:colOff>
      <xdr:row>35</xdr:row>
      <xdr:rowOff>164502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0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9579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3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115492</xdr:rowOff>
    </xdr:from>
    <xdr:to>
      <xdr:col>15</xdr:col>
      <xdr:colOff>101600</xdr:colOff>
      <xdr:row>36</xdr:row>
      <xdr:rowOff>45642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62169</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9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158560</xdr:rowOff>
    </xdr:from>
    <xdr:to>
      <xdr:col>10</xdr:col>
      <xdr:colOff>165100</xdr:colOff>
      <xdr:row>36</xdr:row>
      <xdr:rowOff>88710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5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105237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3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158160</xdr:rowOff>
    </xdr:from>
    <xdr:to>
      <xdr:col>6</xdr:col>
      <xdr:colOff>38100</xdr:colOff>
      <xdr:row>36</xdr:row>
      <xdr:rowOff>88310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5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104837</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3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165376</xdr:rowOff>
    </xdr:from>
    <xdr:to>
      <xdr:col>24</xdr:col>
      <xdr:colOff>63500</xdr:colOff>
      <xdr:row>58</xdr:row>
      <xdr:rowOff>14332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38026"/>
          <a:ext cx="838200" cy="2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70446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7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165376</xdr:rowOff>
    </xdr:from>
    <xdr:to>
      <xdr:col>19</xdr:col>
      <xdr:colOff>177800</xdr:colOff>
      <xdr:row>58</xdr:row>
      <xdr:rowOff>99847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38026"/>
          <a:ext cx="889000" cy="10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7318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08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55483</xdr:rowOff>
    </xdr:from>
    <xdr:to>
      <xdr:col>15</xdr:col>
      <xdr:colOff>50800</xdr:colOff>
      <xdr:row>58</xdr:row>
      <xdr:rowOff>99847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99583"/>
          <a:ext cx="889000" cy="4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30235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55483</xdr:rowOff>
    </xdr:from>
    <xdr:to>
      <xdr:col>10</xdr:col>
      <xdr:colOff>114300</xdr:colOff>
      <xdr:row>58</xdr:row>
      <xdr:rowOff>102050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999583"/>
          <a:ext cx="889000" cy="4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81095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8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89691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9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134982</xdr:rowOff>
    </xdr:from>
    <xdr:to>
      <xdr:col>24</xdr:col>
      <xdr:colOff>114300</xdr:colOff>
      <xdr:row>58</xdr:row>
      <xdr:rowOff>65132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0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113409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8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114576</xdr:rowOff>
    </xdr:from>
    <xdr:to>
      <xdr:col>20</xdr:col>
      <xdr:colOff>38100</xdr:colOff>
      <xdr:row>58</xdr:row>
      <xdr:rowOff>44726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8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35853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7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49047</xdr:rowOff>
    </xdr:from>
    <xdr:to>
      <xdr:col>15</xdr:col>
      <xdr:colOff>101600</xdr:colOff>
      <xdr:row>58</xdr:row>
      <xdr:rowOff>150647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141774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4683</xdr:rowOff>
    </xdr:from>
    <xdr:to>
      <xdr:col>10</xdr:col>
      <xdr:colOff>165100</xdr:colOff>
      <xdr:row>58</xdr:row>
      <xdr:rowOff>106283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51250</xdr:rowOff>
    </xdr:from>
    <xdr:to>
      <xdr:col>6</xdr:col>
      <xdr:colOff>38100</xdr:colOff>
      <xdr:row>58</xdr:row>
      <xdr:rowOff>152850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143977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8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43841</xdr:rowOff>
    </xdr:from>
    <xdr:to>
      <xdr:col>24</xdr:col>
      <xdr:colOff>63500</xdr:colOff>
      <xdr:row>73</xdr:row>
      <xdr:rowOff>82017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2559691"/>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100838</xdr:rowOff>
    </xdr:from>
    <xdr:to>
      <xdr:col>19</xdr:col>
      <xdr:colOff>177800</xdr:colOff>
      <xdr:row>73</xdr:row>
      <xdr:rowOff>43841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2445238"/>
          <a:ext cx="889000" cy="11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100838</xdr:rowOff>
    </xdr:from>
    <xdr:to>
      <xdr:col>15</xdr:col>
      <xdr:colOff>50800</xdr:colOff>
      <xdr:row>73</xdr:row>
      <xdr:rowOff>115316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2445238"/>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115316</xdr:rowOff>
    </xdr:from>
    <xdr:to>
      <xdr:col>10</xdr:col>
      <xdr:colOff>114300</xdr:colOff>
      <xdr:row>75</xdr:row>
      <xdr:rowOff>93066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631166"/>
          <a:ext cx="889000" cy="3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31217</xdr:rowOff>
    </xdr:from>
    <xdr:to>
      <xdr:col>24</xdr:col>
      <xdr:colOff>114300</xdr:colOff>
      <xdr:row>73</xdr:row>
      <xdr:rowOff>132817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54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54094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3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164491</xdr:rowOff>
    </xdr:from>
    <xdr:to>
      <xdr:col>20</xdr:col>
      <xdr:colOff>38100</xdr:colOff>
      <xdr:row>73</xdr:row>
      <xdr:rowOff>94641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50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111168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28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50038</xdr:rowOff>
    </xdr:from>
    <xdr:to>
      <xdr:col>15</xdr:col>
      <xdr:colOff>101600</xdr:colOff>
      <xdr:row>72</xdr:row>
      <xdr:rowOff>151638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239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168165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16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64516</xdr:rowOff>
    </xdr:from>
    <xdr:to>
      <xdr:col>10</xdr:col>
      <xdr:colOff>165100</xdr:colOff>
      <xdr:row>73</xdr:row>
      <xdr:rowOff>166116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5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11193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3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42266</xdr:rowOff>
    </xdr:from>
    <xdr:to>
      <xdr:col>6</xdr:col>
      <xdr:colOff>38100</xdr:colOff>
      <xdr:row>75</xdr:row>
      <xdr:rowOff>143866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290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160393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6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75025</xdr:rowOff>
    </xdr:from>
    <xdr:to>
      <xdr:col>24</xdr:col>
      <xdr:colOff>63500</xdr:colOff>
      <xdr:row>96</xdr:row>
      <xdr:rowOff>163685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34225"/>
          <a:ext cx="838200" cy="8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21437</xdr:rowOff>
    </xdr:from>
    <xdr:to>
      <xdr:col>19</xdr:col>
      <xdr:colOff>177800</xdr:colOff>
      <xdr:row>96</xdr:row>
      <xdr:rowOff>163685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480637"/>
          <a:ext cx="889000" cy="14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21437</xdr:rowOff>
    </xdr:from>
    <xdr:to>
      <xdr:col>15</xdr:col>
      <xdr:colOff>50800</xdr:colOff>
      <xdr:row>97</xdr:row>
      <xdr:rowOff>133347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80637"/>
          <a:ext cx="889000" cy="28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133347</xdr:rowOff>
    </xdr:from>
    <xdr:to>
      <xdr:col>10</xdr:col>
      <xdr:colOff>114300</xdr:colOff>
      <xdr:row>97</xdr:row>
      <xdr:rowOff>149444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63997"/>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24225</xdr:rowOff>
    </xdr:from>
    <xdr:to>
      <xdr:col>24</xdr:col>
      <xdr:colOff>114300</xdr:colOff>
      <xdr:row>96</xdr:row>
      <xdr:rowOff>125825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2652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6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112885</xdr:rowOff>
    </xdr:from>
    <xdr:to>
      <xdr:col>20</xdr:col>
      <xdr:colOff>38100</xdr:colOff>
      <xdr:row>97</xdr:row>
      <xdr:rowOff>43035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34162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6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142087</xdr:rowOff>
    </xdr:from>
    <xdr:to>
      <xdr:col>15</xdr:col>
      <xdr:colOff>101600</xdr:colOff>
      <xdr:row>96</xdr:row>
      <xdr:rowOff>72237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4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63364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5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82547</xdr:rowOff>
    </xdr:from>
    <xdr:to>
      <xdr:col>10</xdr:col>
      <xdr:colOff>165100</xdr:colOff>
      <xdr:row>98</xdr:row>
      <xdr:rowOff>12697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7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80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98644</xdr:rowOff>
    </xdr:from>
    <xdr:to>
      <xdr:col>6</xdr:col>
      <xdr:colOff>38100</xdr:colOff>
      <xdr:row>98</xdr:row>
      <xdr:rowOff>28794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19921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86880</xdr:rowOff>
    </xdr:from>
    <xdr:to>
      <xdr:col>55</xdr:col>
      <xdr:colOff>0</xdr:colOff>
      <xdr:row>35</xdr:row>
      <xdr:rowOff>132776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87630"/>
          <a:ext cx="838200" cy="4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132776</xdr:rowOff>
    </xdr:from>
    <xdr:to>
      <xdr:col>50</xdr:col>
      <xdr:colOff>114300</xdr:colOff>
      <xdr:row>36</xdr:row>
      <xdr:rowOff>19280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33526"/>
          <a:ext cx="889000" cy="5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135681</xdr:rowOff>
    </xdr:from>
    <xdr:to>
      <xdr:col>45</xdr:col>
      <xdr:colOff>177800</xdr:colOff>
      <xdr:row>36</xdr:row>
      <xdr:rowOff>19280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64981"/>
          <a:ext cx="889000" cy="22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135681</xdr:rowOff>
    </xdr:from>
    <xdr:to>
      <xdr:col>41</xdr:col>
      <xdr:colOff>50800</xdr:colOff>
      <xdr:row>36</xdr:row>
      <xdr:rowOff>136904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64981"/>
          <a:ext cx="889000" cy="3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36080</xdr:rowOff>
    </xdr:from>
    <xdr:to>
      <xdr:col>55</xdr:col>
      <xdr:colOff>50800</xdr:colOff>
      <xdr:row>35</xdr:row>
      <xdr:rowOff>137680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3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58957</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8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81976</xdr:rowOff>
    </xdr:from>
    <xdr:to>
      <xdr:col>50</xdr:col>
      <xdr:colOff>165100</xdr:colOff>
      <xdr:row>36</xdr:row>
      <xdr:rowOff>12126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28653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85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139930</xdr:rowOff>
    </xdr:from>
    <xdr:to>
      <xdr:col>46</xdr:col>
      <xdr:colOff>38100</xdr:colOff>
      <xdr:row>36</xdr:row>
      <xdr:rowOff>70080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1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86607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91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84881</xdr:rowOff>
    </xdr:from>
    <xdr:to>
      <xdr:col>41</xdr:col>
      <xdr:colOff>101600</xdr:colOff>
      <xdr:row>35</xdr:row>
      <xdr:rowOff>15031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9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31558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8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86104</xdr:rowOff>
    </xdr:from>
    <xdr:to>
      <xdr:col>36</xdr:col>
      <xdr:colOff>165100</xdr:colOff>
      <xdr:row>37</xdr:row>
      <xdr:rowOff>16254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32781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03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10084</xdr:rowOff>
    </xdr:from>
    <xdr:to>
      <xdr:col>55</xdr:col>
      <xdr:colOff>0</xdr:colOff>
      <xdr:row>58</xdr:row>
      <xdr:rowOff>85959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54184"/>
          <a:ext cx="838200" cy="7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68997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8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84382</xdr:rowOff>
    </xdr:from>
    <xdr:to>
      <xdr:col>50</xdr:col>
      <xdr:colOff>114300</xdr:colOff>
      <xdr:row>58</xdr:row>
      <xdr:rowOff>10084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57032"/>
          <a:ext cx="889000" cy="9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84382</xdr:rowOff>
    </xdr:from>
    <xdr:to>
      <xdr:col>45</xdr:col>
      <xdr:colOff>177800</xdr:colOff>
      <xdr:row>57</xdr:row>
      <xdr:rowOff>146241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57032"/>
          <a:ext cx="889000" cy="6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158695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4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125467</xdr:rowOff>
    </xdr:from>
    <xdr:to>
      <xdr:col>41</xdr:col>
      <xdr:colOff>50800</xdr:colOff>
      <xdr:row>57</xdr:row>
      <xdr:rowOff>146241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98117"/>
          <a:ext cx="889000" cy="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35159</xdr:rowOff>
    </xdr:from>
    <xdr:to>
      <xdr:col>55</xdr:col>
      <xdr:colOff>50800</xdr:colOff>
      <xdr:row>58</xdr:row>
      <xdr:rowOff>136759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121536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9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130734</xdr:rowOff>
    </xdr:from>
    <xdr:to>
      <xdr:col>50</xdr:col>
      <xdr:colOff>165100</xdr:colOff>
      <xdr:row>58</xdr:row>
      <xdr:rowOff>60884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0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52011</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9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33582</xdr:rowOff>
    </xdr:from>
    <xdr:to>
      <xdr:col>46</xdr:col>
      <xdr:colOff>38100</xdr:colOff>
      <xdr:row>57</xdr:row>
      <xdr:rowOff>135182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126309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89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95441</xdr:rowOff>
    </xdr:from>
    <xdr:to>
      <xdr:col>41</xdr:col>
      <xdr:colOff>101600</xdr:colOff>
      <xdr:row>58</xdr:row>
      <xdr:rowOff>25591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16718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96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74667</xdr:rowOff>
    </xdr:from>
    <xdr:to>
      <xdr:col>36</xdr:col>
      <xdr:colOff>165100</xdr:colOff>
      <xdr:row>58</xdr:row>
      <xdr:rowOff>4817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84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167394</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994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139700</xdr:rowOff>
    </xdr:from>
    <xdr:to>
      <xdr:col>55</xdr:col>
      <xdr:colOff>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94419</xdr:rowOff>
    </xdr:from>
    <xdr:to>
      <xdr:col>50</xdr:col>
      <xdr:colOff>114300</xdr:colOff>
      <xdr:row>78</xdr:row>
      <xdr:rowOff>139700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67519"/>
          <a:ext cx="889000" cy="4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94419</xdr:rowOff>
    </xdr:from>
    <xdr:to>
      <xdr:col>45</xdr:col>
      <xdr:colOff>177800</xdr:colOff>
      <xdr:row>78</xdr:row>
      <xdr:rowOff>139700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467519"/>
          <a:ext cx="889000" cy="4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99568</xdr:rowOff>
    </xdr:from>
    <xdr:to>
      <xdr:col>41</xdr:col>
      <xdr:colOff>50800</xdr:colOff>
      <xdr:row>78</xdr:row>
      <xdr:rowOff>139700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472668"/>
          <a:ext cx="889000" cy="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43619</xdr:rowOff>
    </xdr:from>
    <xdr:to>
      <xdr:col>46</xdr:col>
      <xdr:colOff>38100</xdr:colOff>
      <xdr:row>78</xdr:row>
      <xdr:rowOff>145219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136346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0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48768</xdr:rowOff>
    </xdr:from>
    <xdr:to>
      <xdr:col>36</xdr:col>
      <xdr:colOff>165100</xdr:colOff>
      <xdr:row>78</xdr:row>
      <xdr:rowOff>150368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141495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57739</xdr:rowOff>
    </xdr:from>
    <xdr:to>
      <xdr:col>55</xdr:col>
      <xdr:colOff>0</xdr:colOff>
      <xdr:row>98</xdr:row>
      <xdr:rowOff>25808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688389"/>
          <a:ext cx="838200" cy="13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113374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1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57739</xdr:rowOff>
    </xdr:from>
    <xdr:to>
      <xdr:col>50</xdr:col>
      <xdr:colOff>114300</xdr:colOff>
      <xdr:row>98</xdr:row>
      <xdr:rowOff>1274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688389"/>
          <a:ext cx="889000" cy="1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157153</xdr:rowOff>
    </xdr:from>
    <xdr:to>
      <xdr:col>45</xdr:col>
      <xdr:colOff>177800</xdr:colOff>
      <xdr:row>98</xdr:row>
      <xdr:rowOff>1274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616353"/>
          <a:ext cx="889000" cy="18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157153</xdr:rowOff>
    </xdr:from>
    <xdr:to>
      <xdr:col>41</xdr:col>
      <xdr:colOff>50800</xdr:colOff>
      <xdr:row>96</xdr:row>
      <xdr:rowOff>159276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16353"/>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146458</xdr:rowOff>
    </xdr:from>
    <xdr:to>
      <xdr:col>55</xdr:col>
      <xdr:colOff>50800</xdr:colOff>
      <xdr:row>98</xdr:row>
      <xdr:rowOff>76608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7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124885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5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6939</xdr:rowOff>
    </xdr:from>
    <xdr:to>
      <xdr:col>50</xdr:col>
      <xdr:colOff>165100</xdr:colOff>
      <xdr:row>97</xdr:row>
      <xdr:rowOff>108539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99666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3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121924</xdr:rowOff>
    </xdr:from>
    <xdr:to>
      <xdr:col>46</xdr:col>
      <xdr:colOff>38100</xdr:colOff>
      <xdr:row>98</xdr:row>
      <xdr:rowOff>52074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43201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106353</xdr:rowOff>
    </xdr:from>
    <xdr:to>
      <xdr:col>41</xdr:col>
      <xdr:colOff>101600</xdr:colOff>
      <xdr:row>97</xdr:row>
      <xdr:rowOff>36503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27630</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61795" y="1665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108476</xdr:rowOff>
    </xdr:from>
    <xdr:to>
      <xdr:col>36</xdr:col>
      <xdr:colOff>165100</xdr:colOff>
      <xdr:row>97</xdr:row>
      <xdr:rowOff>38626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56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29753</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672795" y="1666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145423</xdr:rowOff>
    </xdr:from>
    <xdr:to>
      <xdr:col>85</xdr:col>
      <xdr:colOff>127000</xdr:colOff>
      <xdr:row>39</xdr:row>
      <xdr:rowOff>39695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60523"/>
          <a:ext cx="8382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39695</xdr:rowOff>
    </xdr:from>
    <xdr:to>
      <xdr:col>81</xdr:col>
      <xdr:colOff>50800</xdr:colOff>
      <xdr:row>39</xdr:row>
      <xdr:rowOff>44160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6245"/>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44160</xdr:rowOff>
    </xdr:from>
    <xdr:to>
      <xdr:col>76</xdr:col>
      <xdr:colOff>114300</xdr:colOff>
      <xdr:row>39</xdr:row>
      <xdr:rowOff>44168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3071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44100</xdr:rowOff>
    </xdr:from>
    <xdr:to>
      <xdr:col>71</xdr:col>
      <xdr:colOff>177800</xdr:colOff>
      <xdr:row>39</xdr:row>
      <xdr:rowOff>44168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065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94623</xdr:rowOff>
    </xdr:from>
    <xdr:to>
      <xdr:col>85</xdr:col>
      <xdr:colOff>177800</xdr:colOff>
      <xdr:row>39</xdr:row>
      <xdr:rowOff>24773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0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19299</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160345</xdr:rowOff>
    </xdr:from>
    <xdr:to>
      <xdr:col>81</xdr:col>
      <xdr:colOff>101600</xdr:colOff>
      <xdr:row>39</xdr:row>
      <xdr:rowOff>90495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81622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8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164810</xdr:rowOff>
    </xdr:from>
    <xdr:to>
      <xdr:col>76</xdr:col>
      <xdr:colOff>165100</xdr:colOff>
      <xdr:row>39</xdr:row>
      <xdr:rowOff>94960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86087</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35333" y="6772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164818</xdr:rowOff>
    </xdr:from>
    <xdr:to>
      <xdr:col>72</xdr:col>
      <xdr:colOff>38100</xdr:colOff>
      <xdr:row>39</xdr:row>
      <xdr:rowOff>94968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86095</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164750</xdr:rowOff>
    </xdr:from>
    <xdr:to>
      <xdr:col>67</xdr:col>
      <xdr:colOff>101600</xdr:colOff>
      <xdr:row>39</xdr:row>
      <xdr:rowOff>94900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86027</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32776</xdr:rowOff>
    </xdr:from>
    <xdr:to>
      <xdr:col>85</xdr:col>
      <xdr:colOff>127000</xdr:colOff>
      <xdr:row>76</xdr:row>
      <xdr:rowOff>68014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62976"/>
          <a:ext cx="8382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68014</xdr:rowOff>
    </xdr:from>
    <xdr:to>
      <xdr:col>81</xdr:col>
      <xdr:colOff>50800</xdr:colOff>
      <xdr:row>76</xdr:row>
      <xdr:rowOff>70746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98214"/>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70746</xdr:rowOff>
    </xdr:from>
    <xdr:to>
      <xdr:col>76</xdr:col>
      <xdr:colOff>114300</xdr:colOff>
      <xdr:row>76</xdr:row>
      <xdr:rowOff>88285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0094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78470</xdr:rowOff>
    </xdr:from>
    <xdr:to>
      <xdr:col>71</xdr:col>
      <xdr:colOff>177800</xdr:colOff>
      <xdr:row>76</xdr:row>
      <xdr:rowOff>88285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108670"/>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153426</xdr:rowOff>
    </xdr:from>
    <xdr:to>
      <xdr:col>85</xdr:col>
      <xdr:colOff>177800</xdr:colOff>
      <xdr:row>76</xdr:row>
      <xdr:rowOff>83576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1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4853</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6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17214</xdr:rowOff>
    </xdr:from>
    <xdr:to>
      <xdr:col>81</xdr:col>
      <xdr:colOff>101600</xdr:colOff>
      <xdr:row>76</xdr:row>
      <xdr:rowOff>118814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109941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314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19946</xdr:rowOff>
    </xdr:from>
    <xdr:to>
      <xdr:col>76</xdr:col>
      <xdr:colOff>165100</xdr:colOff>
      <xdr:row>76</xdr:row>
      <xdr:rowOff>121546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5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138074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8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37485</xdr:rowOff>
    </xdr:from>
    <xdr:to>
      <xdr:col>72</xdr:col>
      <xdr:colOff>38100</xdr:colOff>
      <xdr:row>76</xdr:row>
      <xdr:rowOff>139085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6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155611</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84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27670</xdr:rowOff>
    </xdr:from>
    <xdr:to>
      <xdr:col>67</xdr:col>
      <xdr:colOff>101600</xdr:colOff>
      <xdr:row>76</xdr:row>
      <xdr:rowOff>129270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5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145797</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3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48174</xdr:rowOff>
    </xdr:from>
    <xdr:to>
      <xdr:col>85</xdr:col>
      <xdr:colOff>127000</xdr:colOff>
      <xdr:row>98</xdr:row>
      <xdr:rowOff>77893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50274"/>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72820</xdr:rowOff>
    </xdr:from>
    <xdr:to>
      <xdr:col>81</xdr:col>
      <xdr:colOff>50800</xdr:colOff>
      <xdr:row>98</xdr:row>
      <xdr:rowOff>77893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74920"/>
          <a:ext cx="889000" cy="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72462</xdr:rowOff>
    </xdr:from>
    <xdr:to>
      <xdr:col>76</xdr:col>
      <xdr:colOff>114300</xdr:colOff>
      <xdr:row>98</xdr:row>
      <xdr:rowOff>72820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7456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72462</xdr:rowOff>
    </xdr:from>
    <xdr:to>
      <xdr:col>71</xdr:col>
      <xdr:colOff>177800</xdr:colOff>
      <xdr:row>98</xdr:row>
      <xdr:rowOff>87940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4562"/>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168824</xdr:rowOff>
    </xdr:from>
    <xdr:to>
      <xdr:col>85</xdr:col>
      <xdr:colOff>177800</xdr:colOff>
      <xdr:row>98</xdr:row>
      <xdr:rowOff>98974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7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83751</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1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27093</xdr:rowOff>
    </xdr:from>
    <xdr:to>
      <xdr:col>81</xdr:col>
      <xdr:colOff>101600</xdr:colOff>
      <xdr:row>98</xdr:row>
      <xdr:rowOff>128693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119820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22020</xdr:rowOff>
    </xdr:from>
    <xdr:to>
      <xdr:col>76</xdr:col>
      <xdr:colOff>165100</xdr:colOff>
      <xdr:row>98</xdr:row>
      <xdr:rowOff>123620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114747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21662</xdr:rowOff>
    </xdr:from>
    <xdr:to>
      <xdr:col>72</xdr:col>
      <xdr:colOff>38100</xdr:colOff>
      <xdr:row>98</xdr:row>
      <xdr:rowOff>123262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114389</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37140</xdr:rowOff>
    </xdr:from>
    <xdr:to>
      <xdr:col>67</xdr:col>
      <xdr:colOff>101600</xdr:colOff>
      <xdr:row>98</xdr:row>
      <xdr:rowOff>138740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129867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120688</xdr:rowOff>
    </xdr:from>
    <xdr:to>
      <xdr:col>116</xdr:col>
      <xdr:colOff>63500</xdr:colOff>
      <xdr:row>57</xdr:row>
      <xdr:rowOff>144081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893338"/>
          <a:ext cx="8382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14006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5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144081</xdr:rowOff>
    </xdr:from>
    <xdr:to>
      <xdr:col>111</xdr:col>
      <xdr:colOff>177800</xdr:colOff>
      <xdr:row>57</xdr:row>
      <xdr:rowOff>146996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16731"/>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110514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146996</xdr:rowOff>
    </xdr:from>
    <xdr:to>
      <xdr:col>107</xdr:col>
      <xdr:colOff>50800</xdr:colOff>
      <xdr:row>57</xdr:row>
      <xdr:rowOff>165703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19646"/>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152499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165703</xdr:rowOff>
    </xdr:from>
    <xdr:to>
      <xdr:col>102</xdr:col>
      <xdr:colOff>114300</xdr:colOff>
      <xdr:row>58</xdr:row>
      <xdr:rowOff>5721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9938353"/>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165778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69888</xdr:rowOff>
    </xdr:from>
    <xdr:to>
      <xdr:col>116</xdr:col>
      <xdr:colOff>114300</xdr:colOff>
      <xdr:row>58</xdr:row>
      <xdr:rowOff>38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84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92765</xdr:rowOff>
    </xdr:from>
    <xdr:ext cx="534377"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69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93281</xdr:rowOff>
    </xdr:from>
    <xdr:to>
      <xdr:col>112</xdr:col>
      <xdr:colOff>38100</xdr:colOff>
      <xdr:row>58</xdr:row>
      <xdr:rowOff>23431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86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39958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56111" y="964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96196</xdr:rowOff>
    </xdr:from>
    <xdr:to>
      <xdr:col>107</xdr:col>
      <xdr:colOff>101600</xdr:colOff>
      <xdr:row>58</xdr:row>
      <xdr:rowOff>26346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8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42873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67111" y="964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114903</xdr:rowOff>
    </xdr:from>
    <xdr:to>
      <xdr:col>102</xdr:col>
      <xdr:colOff>165100</xdr:colOff>
      <xdr:row>58</xdr:row>
      <xdr:rowOff>45053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88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61580</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66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126371</xdr:rowOff>
    </xdr:from>
    <xdr:to>
      <xdr:col>98</xdr:col>
      <xdr:colOff>38100</xdr:colOff>
      <xdr:row>58</xdr:row>
      <xdr:rowOff>56521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73048</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6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71272</xdr:rowOff>
    </xdr:from>
    <xdr:to>
      <xdr:col>116</xdr:col>
      <xdr:colOff>63500</xdr:colOff>
      <xdr:row>73</xdr:row>
      <xdr:rowOff>130312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587122"/>
          <a:ext cx="838200" cy="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26149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88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102796</xdr:rowOff>
    </xdr:from>
    <xdr:to>
      <xdr:col>111</xdr:col>
      <xdr:colOff>177800</xdr:colOff>
      <xdr:row>73</xdr:row>
      <xdr:rowOff>130312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618646"/>
          <a:ext cx="889000" cy="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138757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9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102796</xdr:rowOff>
    </xdr:from>
    <xdr:to>
      <xdr:col>107</xdr:col>
      <xdr:colOff>50800</xdr:colOff>
      <xdr:row>73</xdr:row>
      <xdr:rowOff>155595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618646"/>
          <a:ext cx="889000" cy="5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156839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155595</xdr:rowOff>
    </xdr:from>
    <xdr:to>
      <xdr:col>102</xdr:col>
      <xdr:colOff>114300</xdr:colOff>
      <xdr:row>73</xdr:row>
      <xdr:rowOff>159626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671445"/>
          <a:ext cx="889000" cy="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3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160390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20472</xdr:rowOff>
    </xdr:from>
    <xdr:to>
      <xdr:col>116</xdr:col>
      <xdr:colOff>114300</xdr:colOff>
      <xdr:row>73</xdr:row>
      <xdr:rowOff>122072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5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43349</xdr:rowOff>
    </xdr:from>
    <xdr:ext cx="599010"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387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79512</xdr:rowOff>
    </xdr:from>
    <xdr:to>
      <xdr:col>112</xdr:col>
      <xdr:colOff>38100</xdr:colOff>
      <xdr:row>74</xdr:row>
      <xdr:rowOff>9662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26189</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23795" y="1237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51996</xdr:rowOff>
    </xdr:from>
    <xdr:to>
      <xdr:col>107</xdr:col>
      <xdr:colOff>101600</xdr:colOff>
      <xdr:row>73</xdr:row>
      <xdr:rowOff>153596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56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170123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34795" y="1234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104795</xdr:rowOff>
    </xdr:from>
    <xdr:to>
      <xdr:col>102</xdr:col>
      <xdr:colOff>165100</xdr:colOff>
      <xdr:row>74</xdr:row>
      <xdr:rowOff>34945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51472</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45795" y="1239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108826</xdr:rowOff>
    </xdr:from>
    <xdr:to>
      <xdr:col>98</xdr:col>
      <xdr:colOff>38100</xdr:colOff>
      <xdr:row>74</xdr:row>
      <xdr:rowOff>38976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6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55503</xdr:rowOff>
    </xdr:from>
    <xdr:ext cx="59901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56795" y="12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維持補修費と繰出金が類似団体内平均値を大きく上まわっています。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a:t>
          </a:r>
          <a:r>
            <a:rPr kumimoji="1" lang="en-US" altLang="ja-JP" sz="1300">
              <a:latin typeface="ＭＳ Ｐゴシック" panose="020B0600070205080204" pitchFamily="50" charset="-128"/>
              <a:ea typeface="ＭＳ Ｐゴシック" panose="020B0600070205080204" pitchFamily="50" charset="-128"/>
            </a:rPr>
            <a:t>52,028</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位と高い水準にあります。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これは、老朽化した施設を多く抱え、その維持補修に多くの費用を必要としていることを意味しています。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公共施設の現状、運営状況、利用状況、トータルコスト等を調査、分析し、総合的なマネジメントの視点から公共施設の統廃合等を視野に入れた中で、効果的かつ効率的な公共施設の管理運営に努めていき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a:t>
          </a:r>
          <a:r>
            <a:rPr kumimoji="1" lang="en-US" altLang="ja-JP" sz="1300">
              <a:latin typeface="ＭＳ Ｐゴシック" panose="020B0600070205080204" pitchFamily="50" charset="-128"/>
              <a:ea typeface="ＭＳ Ｐゴシック" panose="020B0600070205080204" pitchFamily="50" charset="-128"/>
            </a:rPr>
            <a:t>131,480</a:t>
          </a:r>
          <a:r>
            <a:rPr kumimoji="1" lang="ja-JP" altLang="en-US" sz="1300">
              <a:latin typeface="ＭＳ Ｐゴシック" panose="020B0600070205080204" pitchFamily="50" charset="-128"/>
              <a:ea typeface="ＭＳ Ｐゴシック" panose="020B0600070205080204" pitchFamily="50" charset="-128"/>
            </a:rPr>
            <a:t>円となっており、類似団体内順位が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位と高い水準にあります。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これは、特別会計への繰出金に係るものであることから、今後は、特別会計に係る各種事業において可能な限りの経費節減を図り、普通会計の負担を減らすよう努めていきます。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北海道羽幌町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6,135
6,078
472.65
7,150,725
6,963,427
177,848
4,061,398
6,188,382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126492</xdr:rowOff>
    </xdr:from>
    <xdr:to>
      <xdr:col>24</xdr:col>
      <xdr:colOff>63500</xdr:colOff>
      <xdr:row>34</xdr:row>
      <xdr:rowOff>163576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5792"/>
          <a:ext cx="8382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163576</xdr:rowOff>
    </xdr:from>
    <xdr:to>
      <xdr:col>19</xdr:col>
      <xdr:colOff>177800</xdr:colOff>
      <xdr:row>35</xdr:row>
      <xdr:rowOff>48768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2876"/>
          <a:ext cx="8890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48768</xdr:rowOff>
    </xdr:from>
    <xdr:to>
      <xdr:col>15</xdr:col>
      <xdr:colOff>50800</xdr:colOff>
      <xdr:row>35</xdr:row>
      <xdr:rowOff>83947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9518"/>
          <a:ext cx="889000" cy="3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73152</xdr:rowOff>
    </xdr:from>
    <xdr:to>
      <xdr:col>10</xdr:col>
      <xdr:colOff>114300</xdr:colOff>
      <xdr:row>35</xdr:row>
      <xdr:rowOff>83947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3902"/>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75692</xdr:rowOff>
    </xdr:from>
    <xdr:to>
      <xdr:col>24</xdr:col>
      <xdr:colOff>114300</xdr:colOff>
      <xdr:row>35</xdr:row>
      <xdr:rowOff>5842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98569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112776</xdr:rowOff>
    </xdr:from>
    <xdr:to>
      <xdr:col>20</xdr:col>
      <xdr:colOff>38100</xdr:colOff>
      <xdr:row>35</xdr:row>
      <xdr:rowOff>42926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59453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1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169418</xdr:rowOff>
    </xdr:from>
    <xdr:to>
      <xdr:col>15</xdr:col>
      <xdr:colOff>101600</xdr:colOff>
      <xdr:row>35</xdr:row>
      <xdr:rowOff>99568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116095</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33147</xdr:rowOff>
    </xdr:from>
    <xdr:to>
      <xdr:col>10</xdr:col>
      <xdr:colOff>165100</xdr:colOff>
      <xdr:row>35</xdr:row>
      <xdr:rowOff>134747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3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151274</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22352</xdr:rowOff>
    </xdr:from>
    <xdr:to>
      <xdr:col>6</xdr:col>
      <xdr:colOff>38100</xdr:colOff>
      <xdr:row>35</xdr:row>
      <xdr:rowOff>123952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140479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156435</xdr:rowOff>
    </xdr:from>
    <xdr:to>
      <xdr:col>24</xdr:col>
      <xdr:colOff>63500</xdr:colOff>
      <xdr:row>58</xdr:row>
      <xdr:rowOff>6554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929085"/>
          <a:ext cx="838200" cy="2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150856</xdr:rowOff>
    </xdr:from>
    <xdr:to>
      <xdr:col>19</xdr:col>
      <xdr:colOff>177800</xdr:colOff>
      <xdr:row>58</xdr:row>
      <xdr:rowOff>6554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23506"/>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24891</xdr:rowOff>
    </xdr:from>
    <xdr:to>
      <xdr:col>15</xdr:col>
      <xdr:colOff>50800</xdr:colOff>
      <xdr:row>57</xdr:row>
      <xdr:rowOff>150856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97541"/>
          <a:ext cx="889000" cy="12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24891</xdr:rowOff>
    </xdr:from>
    <xdr:to>
      <xdr:col>10</xdr:col>
      <xdr:colOff>114300</xdr:colOff>
      <xdr:row>58</xdr:row>
      <xdr:rowOff>39305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97541"/>
          <a:ext cx="889000" cy="18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105635</xdr:rowOff>
    </xdr:from>
    <xdr:to>
      <xdr:col>24</xdr:col>
      <xdr:colOff>114300</xdr:colOff>
      <xdr:row>58</xdr:row>
      <xdr:rowOff>35785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7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84062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127204</xdr:rowOff>
    </xdr:from>
    <xdr:to>
      <xdr:col>20</xdr:col>
      <xdr:colOff>38100</xdr:colOff>
      <xdr:row>58</xdr:row>
      <xdr:rowOff>57354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48481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100056</xdr:rowOff>
    </xdr:from>
    <xdr:to>
      <xdr:col>15</xdr:col>
      <xdr:colOff>101600</xdr:colOff>
      <xdr:row>58</xdr:row>
      <xdr:rowOff>30206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21333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6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145541</xdr:rowOff>
    </xdr:from>
    <xdr:to>
      <xdr:col>10</xdr:col>
      <xdr:colOff>165100</xdr:colOff>
      <xdr:row>57</xdr:row>
      <xdr:rowOff>75691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66818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83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159955</xdr:rowOff>
    </xdr:from>
    <xdr:to>
      <xdr:col>6</xdr:col>
      <xdr:colOff>38100</xdr:colOff>
      <xdr:row>58</xdr:row>
      <xdr:rowOff>90105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81232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2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80401</xdr:rowOff>
    </xdr:from>
    <xdr:to>
      <xdr:col>24</xdr:col>
      <xdr:colOff>63500</xdr:colOff>
      <xdr:row>75</xdr:row>
      <xdr:rowOff>153406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39151"/>
          <a:ext cx="838200" cy="7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75070</xdr:rowOff>
    </xdr:from>
    <xdr:to>
      <xdr:col>19</xdr:col>
      <xdr:colOff>177800</xdr:colOff>
      <xdr:row>75</xdr:row>
      <xdr:rowOff>153406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33820"/>
          <a:ext cx="889000" cy="7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75070</xdr:rowOff>
    </xdr:from>
    <xdr:to>
      <xdr:col>15</xdr:col>
      <xdr:colOff>50800</xdr:colOff>
      <xdr:row>76</xdr:row>
      <xdr:rowOff>63170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33820"/>
          <a:ext cx="889000" cy="1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63170</xdr:rowOff>
    </xdr:from>
    <xdr:to>
      <xdr:col>10</xdr:col>
      <xdr:colOff>114300</xdr:colOff>
      <xdr:row>76</xdr:row>
      <xdr:rowOff>84635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3370"/>
          <a:ext cx="889000" cy="2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74041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29601</xdr:rowOff>
    </xdr:from>
    <xdr:to>
      <xdr:col>24</xdr:col>
      <xdr:colOff>114300</xdr:colOff>
      <xdr:row>75</xdr:row>
      <xdr:rowOff>131201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8028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6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102607</xdr:rowOff>
    </xdr:from>
    <xdr:to>
      <xdr:col>20</xdr:col>
      <xdr:colOff>38100</xdr:colOff>
      <xdr:row>76</xdr:row>
      <xdr:rowOff>32758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135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23883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54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24270</xdr:rowOff>
    </xdr:from>
    <xdr:to>
      <xdr:col>15</xdr:col>
      <xdr:colOff>101600</xdr:colOff>
      <xdr:row>75</xdr:row>
      <xdr:rowOff>125870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116997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7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12370</xdr:rowOff>
    </xdr:from>
    <xdr:to>
      <xdr:col>10</xdr:col>
      <xdr:colOff>165100</xdr:colOff>
      <xdr:row>76</xdr:row>
      <xdr:rowOff>113970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105097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33835</xdr:rowOff>
    </xdr:from>
    <xdr:to>
      <xdr:col>6</xdr:col>
      <xdr:colOff>38100</xdr:colOff>
      <xdr:row>76</xdr:row>
      <xdr:rowOff>135435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126562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5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24412</xdr:rowOff>
    </xdr:from>
    <xdr:to>
      <xdr:col>24</xdr:col>
      <xdr:colOff>63500</xdr:colOff>
      <xdr:row>96</xdr:row>
      <xdr:rowOff>74747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83612"/>
          <a:ext cx="838200" cy="5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38096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9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74747</xdr:rowOff>
    </xdr:from>
    <xdr:to>
      <xdr:col>19</xdr:col>
      <xdr:colOff>177800</xdr:colOff>
      <xdr:row>96</xdr:row>
      <xdr:rowOff>167653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33947"/>
          <a:ext cx="889000" cy="9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20528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65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167653</xdr:rowOff>
    </xdr:from>
    <xdr:to>
      <xdr:col>15</xdr:col>
      <xdr:colOff>50800</xdr:colOff>
      <xdr:row>97</xdr:row>
      <xdr:rowOff>91545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26853"/>
          <a:ext cx="889000" cy="9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91142</xdr:rowOff>
    </xdr:from>
    <xdr:to>
      <xdr:col>10</xdr:col>
      <xdr:colOff>114300</xdr:colOff>
      <xdr:row>97</xdr:row>
      <xdr:rowOff>91545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21792"/>
          <a:ext cx="889000" cy="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145062</xdr:rowOff>
    </xdr:from>
    <xdr:to>
      <xdr:col>24</xdr:col>
      <xdr:colOff>114300</xdr:colOff>
      <xdr:row>96</xdr:row>
      <xdr:rowOff>75212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3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167939</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8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23947</xdr:rowOff>
    </xdr:from>
    <xdr:to>
      <xdr:col>20</xdr:col>
      <xdr:colOff>38100</xdr:colOff>
      <xdr:row>96</xdr:row>
      <xdr:rowOff>125547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142074</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25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116853</xdr:rowOff>
    </xdr:from>
    <xdr:to>
      <xdr:col>15</xdr:col>
      <xdr:colOff>101600</xdr:colOff>
      <xdr:row>97</xdr:row>
      <xdr:rowOff>47003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7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38130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66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40745</xdr:rowOff>
    </xdr:from>
    <xdr:to>
      <xdr:col>10</xdr:col>
      <xdr:colOff>165100</xdr:colOff>
      <xdr:row>97</xdr:row>
      <xdr:rowOff>142345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7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133472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40342</xdr:rowOff>
    </xdr:from>
    <xdr:to>
      <xdr:col>6</xdr:col>
      <xdr:colOff>38100</xdr:colOff>
      <xdr:row>97</xdr:row>
      <xdr:rowOff>141942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133069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6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138176</xdr:rowOff>
    </xdr:from>
    <xdr:to>
      <xdr:col>55</xdr:col>
      <xdr:colOff>0</xdr:colOff>
      <xdr:row>36</xdr:row>
      <xdr:rowOff>132652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138926"/>
          <a:ext cx="838200" cy="16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50563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65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138176</xdr:rowOff>
    </xdr:from>
    <xdr:to>
      <xdr:col>50</xdr:col>
      <xdr:colOff>114300</xdr:colOff>
      <xdr:row>35</xdr:row>
      <xdr:rowOff>161036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13892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166768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161036</xdr:rowOff>
    </xdr:from>
    <xdr:to>
      <xdr:col>45</xdr:col>
      <xdr:colOff>177800</xdr:colOff>
      <xdr:row>36</xdr:row>
      <xdr:rowOff>37402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161786"/>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7891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37402</xdr:rowOff>
    </xdr:from>
    <xdr:to>
      <xdr:col>41</xdr:col>
      <xdr:colOff>50800</xdr:colOff>
      <xdr:row>36</xdr:row>
      <xdr:rowOff>98361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209602"/>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81852</xdr:rowOff>
    </xdr:from>
    <xdr:to>
      <xdr:col>55</xdr:col>
      <xdr:colOff>50800</xdr:colOff>
      <xdr:row>37</xdr:row>
      <xdr:rowOff>12002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25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104729</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10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87376</xdr:rowOff>
    </xdr:from>
    <xdr:to>
      <xdr:col>50</xdr:col>
      <xdr:colOff>165100</xdr:colOff>
      <xdr:row>36</xdr:row>
      <xdr:rowOff>17526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08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34053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86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110236</xdr:rowOff>
    </xdr:from>
    <xdr:to>
      <xdr:col>46</xdr:col>
      <xdr:colOff>38100</xdr:colOff>
      <xdr:row>36</xdr:row>
      <xdr:rowOff>40386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56913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86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158052</xdr:rowOff>
    </xdr:from>
    <xdr:to>
      <xdr:col>41</xdr:col>
      <xdr:colOff>101600</xdr:colOff>
      <xdr:row>36</xdr:row>
      <xdr:rowOff>88202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5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104729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93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47561</xdr:rowOff>
    </xdr:from>
    <xdr:to>
      <xdr:col>36</xdr:col>
      <xdr:colOff>165100</xdr:colOff>
      <xdr:row>36</xdr:row>
      <xdr:rowOff>149161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165688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20362</xdr:rowOff>
    </xdr:from>
    <xdr:to>
      <xdr:col>55</xdr:col>
      <xdr:colOff>0</xdr:colOff>
      <xdr:row>57</xdr:row>
      <xdr:rowOff>28038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93012"/>
          <a:ext cx="8382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15552</xdr:rowOff>
    </xdr:from>
    <xdr:to>
      <xdr:col>50</xdr:col>
      <xdr:colOff>114300</xdr:colOff>
      <xdr:row>57</xdr:row>
      <xdr:rowOff>20362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16752"/>
          <a:ext cx="889000" cy="17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15552</xdr:rowOff>
    </xdr:from>
    <xdr:to>
      <xdr:col>45</xdr:col>
      <xdr:colOff>177800</xdr:colOff>
      <xdr:row>57</xdr:row>
      <xdr:rowOff>66425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16752"/>
          <a:ext cx="889000" cy="22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66425</xdr:rowOff>
    </xdr:from>
    <xdr:to>
      <xdr:col>41</xdr:col>
      <xdr:colOff>50800</xdr:colOff>
      <xdr:row>57</xdr:row>
      <xdr:rowOff>109630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839075"/>
          <a:ext cx="8890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148688</xdr:rowOff>
    </xdr:from>
    <xdr:to>
      <xdr:col>55</xdr:col>
      <xdr:colOff>50800</xdr:colOff>
      <xdr:row>57</xdr:row>
      <xdr:rowOff>78838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7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127115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2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141012</xdr:rowOff>
    </xdr:from>
    <xdr:to>
      <xdr:col>50</xdr:col>
      <xdr:colOff>165100</xdr:colOff>
      <xdr:row>57</xdr:row>
      <xdr:rowOff>71162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4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62289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83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136202</xdr:rowOff>
    </xdr:from>
    <xdr:to>
      <xdr:col>46</xdr:col>
      <xdr:colOff>38100</xdr:colOff>
      <xdr:row>56</xdr:row>
      <xdr:rowOff>66352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57479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658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15625</xdr:rowOff>
    </xdr:from>
    <xdr:to>
      <xdr:col>41</xdr:col>
      <xdr:colOff>101600</xdr:colOff>
      <xdr:row>57</xdr:row>
      <xdr:rowOff>117225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8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108352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8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58830</xdr:rowOff>
    </xdr:from>
    <xdr:to>
      <xdr:col>36</xdr:col>
      <xdr:colOff>165100</xdr:colOff>
      <xdr:row>57</xdr:row>
      <xdr:rowOff>160430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151557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37049</xdr:rowOff>
    </xdr:from>
    <xdr:to>
      <xdr:col>55</xdr:col>
      <xdr:colOff>0</xdr:colOff>
      <xdr:row>77</xdr:row>
      <xdr:rowOff>68783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38699"/>
          <a:ext cx="838200" cy="3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38775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40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68783</xdr:rowOff>
    </xdr:from>
    <xdr:to>
      <xdr:col>50</xdr:col>
      <xdr:colOff>114300</xdr:colOff>
      <xdr:row>77</xdr:row>
      <xdr:rowOff>82956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7043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134859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52192</xdr:rowOff>
    </xdr:from>
    <xdr:to>
      <xdr:col>45</xdr:col>
      <xdr:colOff>177800</xdr:colOff>
      <xdr:row>77</xdr:row>
      <xdr:rowOff>82956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3842"/>
          <a:ext cx="889000" cy="3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158292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3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52192</xdr:rowOff>
    </xdr:from>
    <xdr:to>
      <xdr:col>41</xdr:col>
      <xdr:colOff>50800</xdr:colOff>
      <xdr:row>77</xdr:row>
      <xdr:rowOff>147258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253842"/>
          <a:ext cx="889000" cy="9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138628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34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4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157699</xdr:rowOff>
    </xdr:from>
    <xdr:to>
      <xdr:col>55</xdr:col>
      <xdr:colOff>50800</xdr:colOff>
      <xdr:row>77</xdr:row>
      <xdr:rowOff>87849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9126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17983</xdr:rowOff>
    </xdr:from>
    <xdr:to>
      <xdr:col>50</xdr:col>
      <xdr:colOff>165100</xdr:colOff>
      <xdr:row>77</xdr:row>
      <xdr:rowOff>119583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21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136110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9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32156</xdr:rowOff>
    </xdr:from>
    <xdr:to>
      <xdr:col>46</xdr:col>
      <xdr:colOff>38100</xdr:colOff>
      <xdr:row>77</xdr:row>
      <xdr:rowOff>133756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150283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00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1392</xdr:rowOff>
    </xdr:from>
    <xdr:to>
      <xdr:col>41</xdr:col>
      <xdr:colOff>101600</xdr:colOff>
      <xdr:row>77</xdr:row>
      <xdr:rowOff>102992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119519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297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96458</xdr:rowOff>
    </xdr:from>
    <xdr:to>
      <xdr:col>36</xdr:col>
      <xdr:colOff>165100</xdr:colOff>
      <xdr:row>78</xdr:row>
      <xdr:rowOff>26608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2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43135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07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98254</xdr:rowOff>
    </xdr:from>
    <xdr:to>
      <xdr:col>55</xdr:col>
      <xdr:colOff>0</xdr:colOff>
      <xdr:row>94</xdr:row>
      <xdr:rowOff>152749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214554"/>
          <a:ext cx="838200" cy="5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65223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5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152749</xdr:rowOff>
    </xdr:from>
    <xdr:to>
      <xdr:col>50</xdr:col>
      <xdr:colOff>114300</xdr:colOff>
      <xdr:row>95</xdr:row>
      <xdr:rowOff>16073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269049"/>
          <a:ext cx="889000" cy="3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57193</xdr:rowOff>
    </xdr:from>
    <xdr:to>
      <xdr:col>45</xdr:col>
      <xdr:colOff>177800</xdr:colOff>
      <xdr:row>95</xdr:row>
      <xdr:rowOff>16073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173493"/>
          <a:ext cx="889000" cy="13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57193</xdr:rowOff>
    </xdr:from>
    <xdr:to>
      <xdr:col>41</xdr:col>
      <xdr:colOff>50800</xdr:colOff>
      <xdr:row>95</xdr:row>
      <xdr:rowOff>50318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173493"/>
          <a:ext cx="889000" cy="16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47454</xdr:rowOff>
    </xdr:from>
    <xdr:to>
      <xdr:col>55</xdr:col>
      <xdr:colOff>50800</xdr:colOff>
      <xdr:row>94</xdr:row>
      <xdr:rowOff>149054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70331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01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101949</xdr:rowOff>
    </xdr:from>
    <xdr:to>
      <xdr:col>50</xdr:col>
      <xdr:colOff>165100</xdr:colOff>
      <xdr:row>95</xdr:row>
      <xdr:rowOff>32099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2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48626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99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136723</xdr:rowOff>
    </xdr:from>
    <xdr:to>
      <xdr:col>46</xdr:col>
      <xdr:colOff>38100</xdr:colOff>
      <xdr:row>95</xdr:row>
      <xdr:rowOff>66873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25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83400</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02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6393</xdr:rowOff>
    </xdr:from>
    <xdr:to>
      <xdr:col>41</xdr:col>
      <xdr:colOff>101600</xdr:colOff>
      <xdr:row>94</xdr:row>
      <xdr:rowOff>107993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1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124520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589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170968</xdr:rowOff>
    </xdr:from>
    <xdr:to>
      <xdr:col>36</xdr:col>
      <xdr:colOff>165100</xdr:colOff>
      <xdr:row>95</xdr:row>
      <xdr:rowOff>101118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8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117645</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06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57812</xdr:rowOff>
    </xdr:from>
    <xdr:to>
      <xdr:col>85</xdr:col>
      <xdr:colOff>127000</xdr:colOff>
      <xdr:row>37</xdr:row>
      <xdr:rowOff>82648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01462"/>
          <a:ext cx="838200" cy="2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15097</xdr:rowOff>
    </xdr:from>
    <xdr:to>
      <xdr:col>81</xdr:col>
      <xdr:colOff>50800</xdr:colOff>
      <xdr:row>37</xdr:row>
      <xdr:rowOff>82648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358747"/>
          <a:ext cx="8890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3683</xdr:rowOff>
    </xdr:from>
    <xdr:to>
      <xdr:col>76</xdr:col>
      <xdr:colOff>114300</xdr:colOff>
      <xdr:row>37</xdr:row>
      <xdr:rowOff>15097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832983"/>
          <a:ext cx="889000" cy="52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46501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3683</xdr:rowOff>
    </xdr:from>
    <xdr:to>
      <xdr:col>71</xdr:col>
      <xdr:colOff>177800</xdr:colOff>
      <xdr:row>37</xdr:row>
      <xdr:rowOff>138835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832983"/>
          <a:ext cx="889000" cy="64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7012</xdr:rowOff>
    </xdr:from>
    <xdr:to>
      <xdr:col>85</xdr:col>
      <xdr:colOff>177800</xdr:colOff>
      <xdr:row>37</xdr:row>
      <xdr:rowOff>108612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156889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31848</xdr:rowOff>
    </xdr:from>
    <xdr:to>
      <xdr:col>81</xdr:col>
      <xdr:colOff>101600</xdr:colOff>
      <xdr:row>37</xdr:row>
      <xdr:rowOff>133448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124575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135747</xdr:rowOff>
    </xdr:from>
    <xdr:to>
      <xdr:col>76</xdr:col>
      <xdr:colOff>165100</xdr:colOff>
      <xdr:row>37</xdr:row>
      <xdr:rowOff>65897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0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57024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0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124333</xdr:rowOff>
    </xdr:from>
    <xdr:to>
      <xdr:col>72</xdr:col>
      <xdr:colOff>38100</xdr:colOff>
      <xdr:row>34</xdr:row>
      <xdr:rowOff>54483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57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71010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55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88035</xdr:rowOff>
    </xdr:from>
    <xdr:to>
      <xdr:col>67</xdr:col>
      <xdr:colOff>101600</xdr:colOff>
      <xdr:row>38</xdr:row>
      <xdr:rowOff>18185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9312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2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681</xdr:rowOff>
    </xdr:from>
    <xdr:to>
      <xdr:col>85</xdr:col>
      <xdr:colOff>127000</xdr:colOff>
      <xdr:row>56</xdr:row>
      <xdr:rowOff>145628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601881"/>
          <a:ext cx="838200" cy="14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681</xdr:rowOff>
    </xdr:from>
    <xdr:to>
      <xdr:col>81</xdr:col>
      <xdr:colOff>50800</xdr:colOff>
      <xdr:row>56</xdr:row>
      <xdr:rowOff>162724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601881"/>
          <a:ext cx="889000" cy="16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162724</xdr:rowOff>
    </xdr:from>
    <xdr:to>
      <xdr:col>76</xdr:col>
      <xdr:colOff>114300</xdr:colOff>
      <xdr:row>56</xdr:row>
      <xdr:rowOff>167384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63924"/>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4209</xdr:rowOff>
    </xdr:from>
    <xdr:to>
      <xdr:col>71</xdr:col>
      <xdr:colOff>177800</xdr:colOff>
      <xdr:row>56</xdr:row>
      <xdr:rowOff>167384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605409"/>
          <a:ext cx="889000" cy="16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94828</xdr:rowOff>
    </xdr:from>
    <xdr:to>
      <xdr:col>85</xdr:col>
      <xdr:colOff>177800</xdr:colOff>
      <xdr:row>57</xdr:row>
      <xdr:rowOff>24978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73255</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7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121331</xdr:rowOff>
    </xdr:from>
    <xdr:to>
      <xdr:col>81</xdr:col>
      <xdr:colOff>101600</xdr:colOff>
      <xdr:row>56</xdr:row>
      <xdr:rowOff>51481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5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68008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32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111924</xdr:rowOff>
    </xdr:from>
    <xdr:to>
      <xdr:col>76</xdr:col>
      <xdr:colOff>165100</xdr:colOff>
      <xdr:row>57</xdr:row>
      <xdr:rowOff>42074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1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33201</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80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116584</xdr:rowOff>
    </xdr:from>
    <xdr:to>
      <xdr:col>72</xdr:col>
      <xdr:colOff>38100</xdr:colOff>
      <xdr:row>57</xdr:row>
      <xdr:rowOff>46734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1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63261</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49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124859</xdr:rowOff>
    </xdr:from>
    <xdr:to>
      <xdr:col>67</xdr:col>
      <xdr:colOff>101600</xdr:colOff>
      <xdr:row>56</xdr:row>
      <xdr:rowOff>55009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5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71536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32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145422</xdr:rowOff>
    </xdr:from>
    <xdr:to>
      <xdr:col>85</xdr:col>
      <xdr:colOff>127000</xdr:colOff>
      <xdr:row>79</xdr:row>
      <xdr:rowOff>39695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18522"/>
          <a:ext cx="838200" cy="6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39695</xdr:rowOff>
    </xdr:from>
    <xdr:to>
      <xdr:col>81</xdr:col>
      <xdr:colOff>50800</xdr:colOff>
      <xdr:row>79</xdr:row>
      <xdr:rowOff>44160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4245"/>
          <a:ext cx="889000" cy="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44160</xdr:rowOff>
    </xdr:from>
    <xdr:to>
      <xdr:col>76</xdr:col>
      <xdr:colOff>114300</xdr:colOff>
      <xdr:row>79</xdr:row>
      <xdr:rowOff>44168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8871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44100</xdr:rowOff>
    </xdr:from>
    <xdr:to>
      <xdr:col>71</xdr:col>
      <xdr:colOff>177800</xdr:colOff>
      <xdr:row>79</xdr:row>
      <xdr:rowOff>44168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88650"/>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94622</xdr:rowOff>
    </xdr:from>
    <xdr:to>
      <xdr:col>85</xdr:col>
      <xdr:colOff>177800</xdr:colOff>
      <xdr:row>79</xdr:row>
      <xdr:rowOff>24772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19298</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160345</xdr:rowOff>
    </xdr:from>
    <xdr:to>
      <xdr:col>81</xdr:col>
      <xdr:colOff>101600</xdr:colOff>
      <xdr:row>79</xdr:row>
      <xdr:rowOff>90495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81622</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626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164810</xdr:rowOff>
    </xdr:from>
    <xdr:to>
      <xdr:col>76</xdr:col>
      <xdr:colOff>165100</xdr:colOff>
      <xdr:row>79</xdr:row>
      <xdr:rowOff>94960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86087</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630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164818</xdr:rowOff>
    </xdr:from>
    <xdr:to>
      <xdr:col>72</xdr:col>
      <xdr:colOff>38100</xdr:colOff>
      <xdr:row>79</xdr:row>
      <xdr:rowOff>94968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86095</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46333" y="13630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164750</xdr:rowOff>
    </xdr:from>
    <xdr:to>
      <xdr:col>67</xdr:col>
      <xdr:colOff>101600</xdr:colOff>
      <xdr:row>79</xdr:row>
      <xdr:rowOff>94900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86027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32776</xdr:rowOff>
    </xdr:from>
    <xdr:to>
      <xdr:col>85</xdr:col>
      <xdr:colOff>127000</xdr:colOff>
      <xdr:row>96</xdr:row>
      <xdr:rowOff>68014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91976"/>
          <a:ext cx="8382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68014</xdr:rowOff>
    </xdr:from>
    <xdr:to>
      <xdr:col>81</xdr:col>
      <xdr:colOff>50800</xdr:colOff>
      <xdr:row>96</xdr:row>
      <xdr:rowOff>70746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27214"/>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70746</xdr:rowOff>
    </xdr:from>
    <xdr:to>
      <xdr:col>76</xdr:col>
      <xdr:colOff>114300</xdr:colOff>
      <xdr:row>96</xdr:row>
      <xdr:rowOff>88285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29946"/>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78470</xdr:rowOff>
    </xdr:from>
    <xdr:to>
      <xdr:col>71</xdr:col>
      <xdr:colOff>177800</xdr:colOff>
      <xdr:row>96</xdr:row>
      <xdr:rowOff>88285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37670"/>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153426</xdr:rowOff>
    </xdr:from>
    <xdr:to>
      <xdr:col>85</xdr:col>
      <xdr:colOff>177800</xdr:colOff>
      <xdr:row>96</xdr:row>
      <xdr:rowOff>83576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4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4853</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17214</xdr:rowOff>
    </xdr:from>
    <xdr:to>
      <xdr:col>81</xdr:col>
      <xdr:colOff>101600</xdr:colOff>
      <xdr:row>96</xdr:row>
      <xdr:rowOff>118814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7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109941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56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19946</xdr:rowOff>
    </xdr:from>
    <xdr:to>
      <xdr:col>76</xdr:col>
      <xdr:colOff>165100</xdr:colOff>
      <xdr:row>96</xdr:row>
      <xdr:rowOff>121546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138073</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254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37485</xdr:rowOff>
    </xdr:from>
    <xdr:to>
      <xdr:col>72</xdr:col>
      <xdr:colOff>38100</xdr:colOff>
      <xdr:row>96</xdr:row>
      <xdr:rowOff>139085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155612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27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27670</xdr:rowOff>
    </xdr:from>
    <xdr:to>
      <xdr:col>67</xdr:col>
      <xdr:colOff>101600</xdr:colOff>
      <xdr:row>96</xdr:row>
      <xdr:rowOff>129270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145797</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26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目的別歳出決算（住民一人当たりのコスト）において、令和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年度と比較すると民生費と衛生費が大きく上昇しています。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225,470</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15,968</a:t>
          </a:r>
          <a:r>
            <a:rPr kumimoji="1" lang="ja-JP" altLang="en-US" sz="1300">
              <a:latin typeface="ＭＳ Ｐゴシック" panose="020B0600070205080204" pitchFamily="50" charset="-128"/>
              <a:ea typeface="ＭＳ Ｐゴシック" panose="020B0600070205080204" pitchFamily="50" charset="-128"/>
            </a:rPr>
            <a:t>円増加しています。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主な要因としては、新型コロナウイルス感染症対応地方創生臨時交付金や物価高騰対応重点支援地方創生臨時交付金を活用した低所得世帯向けの給付金の増などが挙げられます。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a:t>
          </a:r>
          <a:r>
            <a:rPr kumimoji="1" lang="en-US" altLang="ja-JP" sz="1300">
              <a:latin typeface="ＭＳ Ｐゴシック" panose="020B0600070205080204" pitchFamily="50" charset="-128"/>
              <a:ea typeface="ＭＳ Ｐゴシック" panose="020B0600070205080204" pitchFamily="50" charset="-128"/>
            </a:rPr>
            <a:t>140,259</a:t>
          </a:r>
          <a:r>
            <a:rPr kumimoji="1" lang="ja-JP" altLang="en-US" sz="1300">
              <a:latin typeface="ＭＳ Ｐゴシック" panose="020B0600070205080204" pitchFamily="50" charset="-128"/>
              <a:ea typeface="ＭＳ Ｐゴシック" panose="020B0600070205080204" pitchFamily="50" charset="-128"/>
            </a:rPr>
            <a:t>円と令和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13,211</a:t>
          </a:r>
          <a:r>
            <a:rPr kumimoji="1" lang="ja-JP" altLang="en-US" sz="1300">
              <a:latin typeface="ＭＳ Ｐゴシック" panose="020B0600070205080204" pitchFamily="50" charset="-128"/>
              <a:ea typeface="ＭＳ Ｐゴシック" panose="020B0600070205080204" pitchFamily="50" charset="-128"/>
            </a:rPr>
            <a:t>円増加しています。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主な要因としては、羽幌町衛生施設組合負担金の増などが挙げられます。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標準財政規模に対する財政調整基金残高の割合は</a:t>
          </a:r>
          <a:r>
            <a:rPr kumimoji="1" lang="en-US" altLang="ja-JP" sz="1400">
              <a:latin typeface="ＭＳ ゴシック" pitchFamily="49" charset="-128"/>
              <a:ea typeface="ＭＳ ゴシック" pitchFamily="49" charset="-128"/>
            </a:rPr>
            <a:t>38.40</a:t>
          </a:r>
          <a:r>
            <a:rPr kumimoji="1" lang="ja-JP" altLang="en-US" sz="1400">
              <a:latin typeface="ＭＳ ゴシック" pitchFamily="49" charset="-128"/>
              <a:ea typeface="ＭＳ ゴシック" pitchFamily="49" charset="-128"/>
            </a:rPr>
            <a:t>％と、対前年比▲</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％となっています。</a:t>
          </a:r>
        </a:p>
        <a:p>
          <a:r>
            <a:rPr kumimoji="1" lang="ja-JP" altLang="en-US" sz="1400">
              <a:latin typeface="ＭＳ ゴシック" pitchFamily="49" charset="-128"/>
              <a:ea typeface="ＭＳ ゴシック" pitchFamily="49" charset="-128"/>
            </a:rPr>
            <a:t>　今後は、老朽化している公共施設の改修や天売複合施設等の大型事業の実施など、基金の取崩しを伴う財政運営となることから、財政状況の悪化を招くことのないよう可能な限り現水準の維持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■全体</a:t>
          </a:r>
        </a:p>
        <a:p>
          <a:r>
            <a:rPr kumimoji="1" lang="ja-JP" altLang="en-US" sz="1400">
              <a:latin typeface="ＭＳ ゴシック" pitchFamily="49" charset="-128"/>
              <a:ea typeface="ＭＳ ゴシック" pitchFamily="49" charset="-128"/>
            </a:rPr>
            <a:t>　すべての会計を通じて赤字額はなく、健全な財政状況と言えます。</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■個別</a:t>
          </a:r>
        </a:p>
        <a:p>
          <a:r>
            <a:rPr kumimoji="1" lang="ja-JP" altLang="en-US" sz="1400">
              <a:latin typeface="ＭＳ ゴシック" pitchFamily="49" charset="-128"/>
              <a:ea typeface="ＭＳ ゴシック" pitchFamily="49" charset="-128"/>
            </a:rPr>
            <a:t>・一般会計</a:t>
          </a:r>
        </a:p>
        <a:p>
          <a:r>
            <a:rPr kumimoji="1" lang="ja-JP" altLang="en-US" sz="1400">
              <a:latin typeface="ＭＳ ゴシック" pitchFamily="49" charset="-128"/>
              <a:ea typeface="ＭＳ ゴシック" pitchFamily="49" charset="-128"/>
            </a:rPr>
            <a:t>　一般会計は、毎年黒字で推移している状況にあり、引き続き計画的に事業を実施し、健全な財政運営を維持していきます。</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・水道事業会計</a:t>
          </a:r>
        </a:p>
        <a:p>
          <a:r>
            <a:rPr kumimoji="1" lang="ja-JP" altLang="en-US" sz="1400">
              <a:latin typeface="ＭＳ ゴシック" pitchFamily="49" charset="-128"/>
              <a:ea typeface="ＭＳ ゴシック" pitchFamily="49" charset="-128"/>
            </a:rPr>
            <a:t>　水道事業会計は、一般会計に依存しない独立採算制の事業です。</a:t>
          </a:r>
        </a:p>
        <a:p>
          <a:r>
            <a:rPr kumimoji="1" lang="ja-JP" altLang="en-US" sz="1400">
              <a:latin typeface="ＭＳ ゴシック" pitchFamily="49" charset="-128"/>
              <a:ea typeface="ＭＳ ゴシック" pitchFamily="49" charset="-128"/>
            </a:rPr>
            <a:t>　繰上償還による利息軽減や各種の経費削減努力により黒字額を維持している状況にあります。</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・その他の会計</a:t>
          </a:r>
        </a:p>
        <a:p>
          <a:r>
            <a:rPr kumimoji="1" lang="ja-JP" altLang="en-US" sz="1400">
              <a:latin typeface="ＭＳ ゴシック" pitchFamily="49" charset="-128"/>
              <a:ea typeface="ＭＳ ゴシック" pitchFamily="49" charset="-128"/>
            </a:rPr>
            <a:t>　一般会計及び水道事業会計以外の会計は、毎年黒字で推移しているものの、これは繰入金による補てんによるものであるため、今後は、一般会計からの繰入れを可能な限り減少させるよう、より一層の経費削減と歳入の確保を図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元利償還金等はここ数年高止まりの状況にあり、元利償還金については、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億円を上まわる状況にあります。</a:t>
          </a:r>
        </a:p>
        <a:p>
          <a:r>
            <a:rPr kumimoji="1" lang="ja-JP" altLang="en-US" sz="1400">
              <a:latin typeface="ＭＳ ゴシック" pitchFamily="49" charset="-128"/>
              <a:ea typeface="ＭＳ ゴシック" pitchFamily="49" charset="-128"/>
            </a:rPr>
            <a:t>　これは、羽幌小学校改築以降、武道館建替工事や、焼尻定住団地建設、スポーツ公園陸上競技場改修工事などの大型事業が継続したことによる償還金の増加が主な要因です。</a:t>
          </a:r>
        </a:p>
        <a:p>
          <a:r>
            <a:rPr kumimoji="1" lang="ja-JP" altLang="en-US" sz="1400">
              <a:latin typeface="ＭＳ ゴシック" pitchFamily="49" charset="-128"/>
              <a:ea typeface="ＭＳ ゴシック" pitchFamily="49" charset="-128"/>
            </a:rPr>
            <a:t>　今後も、天売複合化施設の建設など、老朽化施設の建替や大規模改修を予定しており、基金での対応や交付税措置率の有利な過疎対策事業債等の活用など、算入公債費等の確保に努め、可能な限り実質公債費の抑制を図ります。</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満期一括償還地方債を借入れしていないため、積立していません。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北海道羽幌町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百万円減少していますが、主な要因は公営企業債等繰入見込額及び一般会計等に係る地方債の現在高の減少によるものです。</a:t>
          </a:r>
          <a:br>
            <a:rPr kumimoji="1" lang="ja-JP" altLang="en-US" sz="1400">
              <a:latin typeface="ＭＳ ゴシック" pitchFamily="49" charset="-128"/>
              <a:ea typeface="ＭＳ ゴシック" pitchFamily="49" charset="-128"/>
            </a:rPr>
          </a:br>
          <a:r>
            <a:rPr kumimoji="1" lang="ja-JP" altLang="en-US" sz="1400">
              <a:latin typeface="ＭＳ ゴシック" pitchFamily="49" charset="-128"/>
              <a:ea typeface="ＭＳ ゴシック" pitchFamily="49" charset="-128"/>
            </a:rPr>
            <a:t>　一般会計等に係る地方債の現在高は徐々に減少していますが、高止まりの状況にあり、これは、羽幌小学校の改築事業以降、武道館建替事業や、焼尻定住団地建設、スポーツ公園陸上競技場改修工事などの大型事業の実施が主な要因ですが、地方債については過疎対策事業債など後年度に普通交付税に補てんされるものが多く、将来負担額に対する補てん率は比較的高い水準を維持しているため、今後も、将来負担額の抑制と充当可能財源の確保を図り、健全な比率の維持に努めていきま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北海道羽幌町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令和５年度末の基金の残高合計は、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百万円と、令和４年度末合計より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残高が増加した主な基金は、「羽幌町減債基金」で、歳計剰余金の積立てが増加の主な要因です。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残高が減少した主な基金は、「まちづくり事業基金」で、ハートタウンはぼろ施設管理事業を実施したことが減少の主な要因です。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羽幌町公共施設マネジメント計画に基づく更新や大規模改修を必要とする公共施設を多く有しているため、今後、単年度ごとの財源不足分を基金で充当していく必要があることから、基金残高が減少していくことが予想されますが、全体経費を抑え、基金残高の減り幅を最小に留めるよう努め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・羽幌町地域福祉基金：在宅福祉の普及及び向上、健康及び生きがいづくりの推進を図るための事業に要する経費並びに民間団体が行う事業の支援に要する経費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・羽幌町教育施設整備基金：教育施設の整備に要する経費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・羽幌町役場庁舎等整備基金：役場庁舎等の整備及び公共施設の下水道処理設備等の改修に要する経費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・羽幌町営住宅等整備基金：町営住宅等の維持修繕や有効活用を図り、効率的な管理運営を行うための事業に要する経費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・羽幌町まちづくり事業基金：羽幌リバーサイド開発計画に基づく観光施設、公園施設及び体育施設等の建設整備事業並びに市街地活性化推進事業等のまちづくりに係る事業に要する経費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・羽幌町地域福祉基金：寄附金により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・羽幌町教育施設整備基金：寄付金により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百万円の積立てを行い、令和５年度末残高は、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・羽幌町役場庁舎等整備基金：令和５年度末残高は、令和４年度末残高と同額の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・羽幌町営住宅等整備基金：将来の羽幌町営住宅等の維持管理のため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百万円の積立てを行い、令和５年度末の残高は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・羽幌町まちづくり事業基金：ハートタウン収益分の６百万円を積み立て、ハートタウンの維持補修のため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百万円取崩したため、令和５年度末残高は、令和４年度末残高より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単年度ごとの財源不足分を基金で充当していく必要があることから基金残高が減少していく見通しです。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令和５年度末の財政調整基金残高は、一部事業で国庫支出金が次年度収入となったため一時的に基金を取崩し、令和４年度末より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単年度ごとの財源不足分を基金で充当していく必要があることから基金残高が減少していく見通しです。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令和５年度末の減債基金残高は、歳計剰余金の積立てを行ったこと等により、令和４年度末より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単年度ごとの財源不足分を基金で充当していく必要があることから基金残高が減少していく見通しです。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7150725</v>
      </c>
      <c r="BO4" s="449"/>
      <c r="BP4" s="449"/>
      <c r="BQ4" s="449"/>
      <c r="BR4" s="449"/>
      <c r="BS4" s="449"/>
      <c r="BT4" s="449"/>
      <c r="BU4" s="450"/>
      <c r="BV4" s="448">
        <v>7197315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4.4000000000000004</v>
      </c>
      <c r="CU4" s="589"/>
      <c r="CV4" s="589"/>
      <c r="CW4" s="589"/>
      <c r="CX4" s="589"/>
      <c r="CY4" s="589"/>
      <c r="CZ4" s="589"/>
      <c r="DA4" s="590"/>
      <c r="DB4" s="588">
        <v>5.6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6963427</v>
      </c>
      <c r="BO5" s="420"/>
      <c r="BP5" s="420"/>
      <c r="BQ5" s="420"/>
      <c r="BR5" s="420"/>
      <c r="BS5" s="420"/>
      <c r="BT5" s="420"/>
      <c r="BU5" s="421"/>
      <c r="BV5" s="419">
        <v>6963339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83.1</v>
      </c>
      <c r="CU5" s="417"/>
      <c r="CV5" s="417"/>
      <c r="CW5" s="417"/>
      <c r="CX5" s="417"/>
      <c r="CY5" s="417"/>
      <c r="CZ5" s="417"/>
      <c r="DA5" s="418"/>
      <c r="DB5" s="416">
        <v>81.400000000000006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187298</v>
      </c>
      <c r="BO6" s="420"/>
      <c r="BP6" s="420"/>
      <c r="BQ6" s="420"/>
      <c r="BR6" s="420"/>
      <c r="BS6" s="420"/>
      <c r="BT6" s="420"/>
      <c r="BU6" s="421"/>
      <c r="BV6" s="419">
        <v>233976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83.4</v>
      </c>
      <c r="CU6" s="563"/>
      <c r="CV6" s="563"/>
      <c r="CW6" s="563"/>
      <c r="CX6" s="563"/>
      <c r="CY6" s="563"/>
      <c r="CZ6" s="563"/>
      <c r="DA6" s="564"/>
      <c r="DB6" s="562">
        <v>82.1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9450</v>
      </c>
      <c r="BO7" s="420"/>
      <c r="BP7" s="420"/>
      <c r="BQ7" s="420"/>
      <c r="BR7" s="420"/>
      <c r="BS7" s="420"/>
      <c r="BT7" s="420"/>
      <c r="BU7" s="421"/>
      <c r="BV7" s="419">
        <v>6815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4061398</v>
      </c>
      <c r="CU7" s="420"/>
      <c r="CV7" s="420"/>
      <c r="CW7" s="420"/>
      <c r="CX7" s="420"/>
      <c r="CY7" s="420"/>
      <c r="CZ7" s="420"/>
      <c r="DA7" s="421"/>
      <c r="DB7" s="419">
        <v>4036000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177848</v>
      </c>
      <c r="BO8" s="420"/>
      <c r="BP8" s="420"/>
      <c r="BQ8" s="420"/>
      <c r="BR8" s="420"/>
      <c r="BS8" s="420"/>
      <c r="BT8" s="420"/>
      <c r="BU8" s="421"/>
      <c r="BV8" s="419">
        <v>227161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0.2</v>
      </c>
      <c r="CU8" s="523"/>
      <c r="CV8" s="523"/>
      <c r="CW8" s="523"/>
      <c r="CX8" s="523"/>
      <c r="CY8" s="523"/>
      <c r="CZ8" s="523"/>
      <c r="DA8" s="524"/>
      <c r="DB8" s="522">
        <v>0.2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6548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-49313</v>
      </c>
      <c r="BO9" s="420"/>
      <c r="BP9" s="420"/>
      <c r="BQ9" s="420"/>
      <c r="BR9" s="420"/>
      <c r="BS9" s="420"/>
      <c r="BT9" s="420"/>
      <c r="BU9" s="421"/>
      <c r="BV9" s="419">
        <v>34874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16.5</v>
      </c>
      <c r="CU9" s="417"/>
      <c r="CV9" s="417"/>
      <c r="CW9" s="417"/>
      <c r="CX9" s="417"/>
      <c r="CY9" s="417"/>
      <c r="CZ9" s="417"/>
      <c r="DA9" s="418"/>
      <c r="DB9" s="416">
        <v>16.7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7327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0</v>
      </c>
      <c r="BO10" s="420"/>
      <c r="BP10" s="420"/>
      <c r="BQ10" s="420"/>
      <c r="BR10" s="420"/>
      <c r="BS10" s="420"/>
      <c r="BT10" s="420"/>
      <c r="BU10" s="421"/>
      <c r="BV10" s="419">
        <v>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6135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2170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6078</v>
      </c>
      <c r="S13" s="507"/>
      <c r="T13" s="507"/>
      <c r="U13" s="507"/>
      <c r="V13" s="508"/>
      <c r="W13" s="509" t="s">
        <v>131</v>
      </c>
      <c r="X13" s="405"/>
      <c r="Y13" s="405"/>
      <c r="Z13" s="405"/>
      <c r="AA13" s="405"/>
      <c r="AB13" s="406"/>
      <c r="AC13" s="372">
        <v>691</v>
      </c>
      <c r="AD13" s="373"/>
      <c r="AE13" s="373"/>
      <c r="AF13" s="373"/>
      <c r="AG13" s="374"/>
      <c r="AH13" s="372">
        <v>661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-51483</v>
      </c>
      <c r="BO13" s="420"/>
      <c r="BP13" s="420"/>
      <c r="BQ13" s="420"/>
      <c r="BR13" s="420"/>
      <c r="BS13" s="420"/>
      <c r="BT13" s="420"/>
      <c r="BU13" s="421"/>
      <c r="BV13" s="419">
        <v>34876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v>
      </c>
      <c r="CU13" s="417"/>
      <c r="CV13" s="417"/>
      <c r="CW13" s="417"/>
      <c r="CX13" s="417"/>
      <c r="CY13" s="417"/>
      <c r="CZ13" s="417"/>
      <c r="DA13" s="418"/>
      <c r="DB13" s="416">
        <v>9.1999999999999993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6361</v>
      </c>
      <c r="S14" s="507"/>
      <c r="T14" s="507"/>
      <c r="U14" s="507"/>
      <c r="V14" s="508"/>
      <c r="W14" s="510"/>
      <c r="X14" s="408"/>
      <c r="Y14" s="408"/>
      <c r="Z14" s="408"/>
      <c r="AA14" s="408"/>
      <c r="AB14" s="409"/>
      <c r="AC14" s="499">
        <v>20.7</v>
      </c>
      <c r="AD14" s="500"/>
      <c r="AE14" s="500"/>
      <c r="AF14" s="500"/>
      <c r="AG14" s="501"/>
      <c r="AH14" s="499">
        <v>19.899999999999999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6314</v>
      </c>
      <c r="S15" s="507"/>
      <c r="T15" s="507"/>
      <c r="U15" s="507"/>
      <c r="V15" s="508"/>
      <c r="W15" s="509" t="s">
        <v>137</v>
      </c>
      <c r="X15" s="405"/>
      <c r="Y15" s="405"/>
      <c r="Z15" s="405"/>
      <c r="AA15" s="405"/>
      <c r="AB15" s="406"/>
      <c r="AC15" s="372">
        <v>424</v>
      </c>
      <c r="AD15" s="373"/>
      <c r="AE15" s="373"/>
      <c r="AF15" s="373"/>
      <c r="AG15" s="374"/>
      <c r="AH15" s="372">
        <v>470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768786</v>
      </c>
      <c r="BO15" s="449"/>
      <c r="BP15" s="449"/>
      <c r="BQ15" s="449"/>
      <c r="BR15" s="449"/>
      <c r="BS15" s="449"/>
      <c r="BT15" s="449"/>
      <c r="BU15" s="450"/>
      <c r="BV15" s="448">
        <v>757333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12.7</v>
      </c>
      <c r="AD16" s="500"/>
      <c r="AE16" s="500"/>
      <c r="AF16" s="500"/>
      <c r="AG16" s="501"/>
      <c r="AH16" s="499">
        <v>14.2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3860142</v>
      </c>
      <c r="BO16" s="420"/>
      <c r="BP16" s="420"/>
      <c r="BQ16" s="420"/>
      <c r="BR16" s="420"/>
      <c r="BS16" s="420"/>
      <c r="BT16" s="420"/>
      <c r="BU16" s="421"/>
      <c r="BV16" s="419">
        <v>3821425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2219</v>
      </c>
      <c r="AD17" s="373"/>
      <c r="AE17" s="373"/>
      <c r="AF17" s="373"/>
      <c r="AG17" s="374"/>
      <c r="AH17" s="372">
        <v>2185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951119</v>
      </c>
      <c r="BO17" s="420"/>
      <c r="BP17" s="420"/>
      <c r="BQ17" s="420"/>
      <c r="BR17" s="420"/>
      <c r="BS17" s="420"/>
      <c r="BT17" s="420"/>
      <c r="BU17" s="421"/>
      <c r="BV17" s="419">
        <v>937625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472.65</v>
      </c>
      <c r="M18" s="472"/>
      <c r="N18" s="472"/>
      <c r="O18" s="472"/>
      <c r="P18" s="472"/>
      <c r="Q18" s="472"/>
      <c r="R18" s="473"/>
      <c r="S18" s="473"/>
      <c r="T18" s="473"/>
      <c r="U18" s="473"/>
      <c r="V18" s="474"/>
      <c r="W18" s="490"/>
      <c r="X18" s="491"/>
      <c r="Y18" s="491"/>
      <c r="Z18" s="491"/>
      <c r="AA18" s="491"/>
      <c r="AB18" s="515"/>
      <c r="AC18" s="389">
        <v>66.599999999999994</v>
      </c>
      <c r="AD18" s="390"/>
      <c r="AE18" s="390"/>
      <c r="AF18" s="390"/>
      <c r="AG18" s="475"/>
      <c r="AH18" s="389">
        <v>65.900000000000006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3410782</v>
      </c>
      <c r="BO18" s="420"/>
      <c r="BP18" s="420"/>
      <c r="BQ18" s="420"/>
      <c r="BR18" s="420"/>
      <c r="BS18" s="420"/>
      <c r="BT18" s="420"/>
      <c r="BU18" s="421"/>
      <c r="BV18" s="419">
        <v>3329246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4692143</v>
      </c>
      <c r="BO19" s="420"/>
      <c r="BP19" s="420"/>
      <c r="BQ19" s="420"/>
      <c r="BR19" s="420"/>
      <c r="BS19" s="420"/>
      <c r="BT19" s="420"/>
      <c r="BU19" s="421"/>
      <c r="BV19" s="419">
        <v>4462783</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3143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6188382</v>
      </c>
      <c r="BO22" s="449"/>
      <c r="BP22" s="449"/>
      <c r="BQ22" s="449"/>
      <c r="BR22" s="449"/>
      <c r="BS22" s="449"/>
      <c r="BT22" s="449"/>
      <c r="BU22" s="450"/>
      <c r="BV22" s="448">
        <v>6307918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5879974</v>
      </c>
      <c r="BO23" s="420"/>
      <c r="BP23" s="420"/>
      <c r="BQ23" s="420"/>
      <c r="BR23" s="420"/>
      <c r="BS23" s="420"/>
      <c r="BT23" s="420"/>
      <c r="BU23" s="421"/>
      <c r="BV23" s="419">
        <v>5948797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8600</v>
      </c>
      <c r="R24" s="373"/>
      <c r="S24" s="373"/>
      <c r="T24" s="373"/>
      <c r="U24" s="373"/>
      <c r="V24" s="374"/>
      <c r="W24" s="462"/>
      <c r="X24" s="399"/>
      <c r="Y24" s="400"/>
      <c r="Z24" s="375" t="s">
        <v>162</v>
      </c>
      <c r="AA24" s="376"/>
      <c r="AB24" s="376"/>
      <c r="AC24" s="376"/>
      <c r="AD24" s="376"/>
      <c r="AE24" s="376"/>
      <c r="AF24" s="376"/>
      <c r="AG24" s="377"/>
      <c r="AH24" s="372">
        <v>107</v>
      </c>
      <c r="AI24" s="373"/>
      <c r="AJ24" s="373"/>
      <c r="AK24" s="373"/>
      <c r="AL24" s="374"/>
      <c r="AM24" s="372">
        <v>324531</v>
      </c>
      <c r="AN24" s="373"/>
      <c r="AO24" s="373"/>
      <c r="AP24" s="373"/>
      <c r="AQ24" s="373"/>
      <c r="AR24" s="374"/>
      <c r="AS24" s="372">
        <v>3033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4649096</v>
      </c>
      <c r="BO24" s="420"/>
      <c r="BP24" s="420"/>
      <c r="BQ24" s="420"/>
      <c r="BR24" s="420"/>
      <c r="BS24" s="420"/>
      <c r="BT24" s="420"/>
      <c r="BU24" s="421"/>
      <c r="BV24" s="419">
        <v>4569838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380463</v>
      </c>
      <c r="BO25" s="449"/>
      <c r="BP25" s="449"/>
      <c r="BQ25" s="449"/>
      <c r="BR25" s="449"/>
      <c r="BS25" s="449"/>
      <c r="BT25" s="449"/>
      <c r="BU25" s="450"/>
      <c r="BV25" s="448">
        <v>397218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6050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2750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2250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1559736</v>
      </c>
      <c r="BO28" s="449"/>
      <c r="BP28" s="449"/>
      <c r="BQ28" s="449"/>
      <c r="BR28" s="449"/>
      <c r="BS28" s="449"/>
      <c r="BT28" s="449"/>
      <c r="BU28" s="450"/>
      <c r="BV28" s="448">
        <v>1561906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9</v>
      </c>
      <c r="M29" s="373"/>
      <c r="N29" s="373"/>
      <c r="O29" s="373"/>
      <c r="P29" s="374"/>
      <c r="Q29" s="372">
        <v>2000</v>
      </c>
      <c r="R29" s="373"/>
      <c r="S29" s="373"/>
      <c r="T29" s="373"/>
      <c r="U29" s="373"/>
      <c r="V29" s="374"/>
      <c r="W29" s="463"/>
      <c r="X29" s="464"/>
      <c r="Y29" s="465"/>
      <c r="Z29" s="375" t="s">
        <v>178</v>
      </c>
      <c r="AA29" s="376"/>
      <c r="AB29" s="376"/>
      <c r="AC29" s="376"/>
      <c r="AD29" s="376"/>
      <c r="AE29" s="376"/>
      <c r="AF29" s="376"/>
      <c r="AG29" s="377"/>
      <c r="AH29" s="372">
        <v>107</v>
      </c>
      <c r="AI29" s="373"/>
      <c r="AJ29" s="373"/>
      <c r="AK29" s="373"/>
      <c r="AL29" s="374"/>
      <c r="AM29" s="372">
        <v>324531</v>
      </c>
      <c r="AN29" s="373"/>
      <c r="AO29" s="373"/>
      <c r="AP29" s="373"/>
      <c r="AQ29" s="373"/>
      <c r="AR29" s="374"/>
      <c r="AS29" s="372">
        <v>3033</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660375</v>
      </c>
      <c r="BO29" s="420"/>
      <c r="BP29" s="420"/>
      <c r="BQ29" s="420"/>
      <c r="BR29" s="420"/>
      <c r="BS29" s="420"/>
      <c r="BT29" s="420"/>
      <c r="BU29" s="421"/>
      <c r="BV29" s="419">
        <v>493245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95.3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1165137</v>
      </c>
      <c r="BO30" s="454"/>
      <c r="BP30" s="454"/>
      <c r="BQ30" s="454"/>
      <c r="BR30" s="454"/>
      <c r="BS30" s="454"/>
      <c r="BT30" s="454"/>
      <c r="BU30" s="455"/>
      <c r="BV30" s="453">
        <v>1182293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羽幌町一般会計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羽幌町国民健康保険事業特別会計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羽幌町水道事業会計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羽幌町簡易水道事業特別会計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羽幌町外２町村衛生施設組合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羽幌町介護保険事業特別会計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羽幌町下水道事業特別会計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北留萌消防組合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羽幌町後期高齢者医療特別会計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IF('各会計、関係団体の財政状況及び健全化判断比率'!B34="","",'各会計、関係団体の財政状況及び健全化判断比率'!B34)</f>
        <v>羽幌町港湾上屋事業特別会計</v>
      </c>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Lng9k3YcekgUBrkqbIHWwuU6zLdTYyGVIIxnk7yT+dU3dOq7lfS2o8uk8FXr2jmmlLvsyMjbcpaXJ+XGvDbDQ==" saltValue="GLn1clALrukcBnKR/wXDc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752615</v>
      </c>
      <c r="S5" s="674"/>
      <c r="T5" s="674"/>
      <c r="U5" s="674"/>
      <c r="V5" s="674"/>
      <c r="W5" s="674"/>
      <c r="X5" s="674"/>
      <c r="Y5" s="702"/>
      <c r="Z5" s="715">
        <v>10.5</v>
      </c>
      <c r="AA5" s="715"/>
      <c r="AB5" s="715"/>
      <c r="AC5" s="715"/>
      <c r="AD5" s="716">
        <v>717500</v>
      </c>
      <c r="AE5" s="716"/>
      <c r="AF5" s="716"/>
      <c r="AG5" s="716"/>
      <c r="AH5" s="716"/>
      <c r="AI5" s="716"/>
      <c r="AJ5" s="716"/>
      <c r="AK5" s="716"/>
      <c r="AL5" s="703">
        <v>17.5</v>
      </c>
      <c r="AM5" s="685"/>
      <c r="AN5" s="685"/>
      <c r="AO5" s="704"/>
      <c r="AP5" s="676" t="s">
        <v>217</v>
      </c>
      <c r="AQ5" s="677"/>
      <c r="AR5" s="677"/>
      <c r="AS5" s="677"/>
      <c r="AT5" s="677"/>
      <c r="AU5" s="677"/>
      <c r="AV5" s="677"/>
      <c r="AW5" s="677"/>
      <c r="AX5" s="677"/>
      <c r="AY5" s="677"/>
      <c r="AZ5" s="677"/>
      <c r="BA5" s="677"/>
      <c r="BB5" s="677"/>
      <c r="BC5" s="677"/>
      <c r="BD5" s="677"/>
      <c r="BE5" s="677"/>
      <c r="BF5" s="678"/>
      <c r="BG5" s="621">
        <v>717501</v>
      </c>
      <c r="BH5" s="622"/>
      <c r="BI5" s="622"/>
      <c r="BJ5" s="622"/>
      <c r="BK5" s="622"/>
      <c r="BL5" s="622"/>
      <c r="BM5" s="622"/>
      <c r="BN5" s="623"/>
      <c r="BO5" s="659">
        <v>95.3</v>
      </c>
      <c r="BP5" s="659"/>
      <c r="BQ5" s="659"/>
      <c r="BR5" s="659"/>
      <c r="BS5" s="660">
        <v>7452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18" t="s">
        <v>221</v>
      </c>
      <c r="C6" s="619"/>
      <c r="D6" s="619"/>
      <c r="E6" s="619"/>
      <c r="F6" s="619"/>
      <c r="G6" s="619"/>
      <c r="H6" s="619"/>
      <c r="I6" s="619"/>
      <c r="J6" s="619"/>
      <c r="K6" s="619"/>
      <c r="L6" s="619"/>
      <c r="M6" s="619"/>
      <c r="N6" s="619"/>
      <c r="O6" s="619"/>
      <c r="P6" s="619"/>
      <c r="Q6" s="620"/>
      <c r="R6" s="621">
        <v>66598</v>
      </c>
      <c r="S6" s="622"/>
      <c r="T6" s="622"/>
      <c r="U6" s="622"/>
      <c r="V6" s="622"/>
      <c r="W6" s="622"/>
      <c r="X6" s="622"/>
      <c r="Y6" s="623"/>
      <c r="Z6" s="659">
        <v>0.9</v>
      </c>
      <c r="AA6" s="659"/>
      <c r="AB6" s="659"/>
      <c r="AC6" s="659"/>
      <c r="AD6" s="660">
        <v>66598</v>
      </c>
      <c r="AE6" s="660"/>
      <c r="AF6" s="660"/>
      <c r="AG6" s="660"/>
      <c r="AH6" s="660"/>
      <c r="AI6" s="660"/>
      <c r="AJ6" s="660"/>
      <c r="AK6" s="660"/>
      <c r="AL6" s="624">
        <v>1.6</v>
      </c>
      <c r="AM6" s="625"/>
      <c r="AN6" s="625"/>
      <c r="AO6" s="661"/>
      <c r="AP6" s="618" t="s">
        <v>222</v>
      </c>
      <c r="AQ6" s="619"/>
      <c r="AR6" s="619"/>
      <c r="AS6" s="619"/>
      <c r="AT6" s="619"/>
      <c r="AU6" s="619"/>
      <c r="AV6" s="619"/>
      <c r="AW6" s="619"/>
      <c r="AX6" s="619"/>
      <c r="AY6" s="619"/>
      <c r="AZ6" s="619"/>
      <c r="BA6" s="619"/>
      <c r="BB6" s="619"/>
      <c r="BC6" s="619"/>
      <c r="BD6" s="619"/>
      <c r="BE6" s="619"/>
      <c r="BF6" s="620"/>
      <c r="BG6" s="621">
        <v>717501</v>
      </c>
      <c r="BH6" s="622"/>
      <c r="BI6" s="622"/>
      <c r="BJ6" s="622"/>
      <c r="BK6" s="622"/>
      <c r="BL6" s="622"/>
      <c r="BM6" s="622"/>
      <c r="BN6" s="623"/>
      <c r="BO6" s="659">
        <v>95.3</v>
      </c>
      <c r="BP6" s="659"/>
      <c r="BQ6" s="659"/>
      <c r="BR6" s="659"/>
      <c r="BS6" s="660">
        <v>7452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74259</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74259</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248</v>
      </c>
      <c r="S7" s="622"/>
      <c r="T7" s="622"/>
      <c r="U7" s="622"/>
      <c r="V7" s="622"/>
      <c r="W7" s="622"/>
      <c r="X7" s="622"/>
      <c r="Y7" s="623"/>
      <c r="Z7" s="659">
        <v>0</v>
      </c>
      <c r="AA7" s="659"/>
      <c r="AB7" s="659"/>
      <c r="AC7" s="659"/>
      <c r="AD7" s="660">
        <v>248</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345414</v>
      </c>
      <c r="BH7" s="622"/>
      <c r="BI7" s="622"/>
      <c r="BJ7" s="622"/>
      <c r="BK7" s="622"/>
      <c r="BL7" s="622"/>
      <c r="BM7" s="622"/>
      <c r="BN7" s="623"/>
      <c r="BO7" s="659">
        <v>45.9</v>
      </c>
      <c r="BP7" s="659"/>
      <c r="BQ7" s="659"/>
      <c r="BR7" s="659"/>
      <c r="BS7" s="660">
        <v>7452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1072098</v>
      </c>
      <c r="CS7" s="622"/>
      <c r="CT7" s="622"/>
      <c r="CU7" s="622"/>
      <c r="CV7" s="622"/>
      <c r="CW7" s="622"/>
      <c r="CX7" s="622"/>
      <c r="CY7" s="623"/>
      <c r="CZ7" s="659">
        <v>15.4</v>
      </c>
      <c r="DA7" s="659"/>
      <c r="DB7" s="659"/>
      <c r="DC7" s="659"/>
      <c r="DD7" s="627">
        <v>1319</v>
      </c>
      <c r="DE7" s="622"/>
      <c r="DF7" s="622"/>
      <c r="DG7" s="622"/>
      <c r="DH7" s="622"/>
      <c r="DI7" s="622"/>
      <c r="DJ7" s="622"/>
      <c r="DK7" s="622"/>
      <c r="DL7" s="622"/>
      <c r="DM7" s="622"/>
      <c r="DN7" s="622"/>
      <c r="DO7" s="622"/>
      <c r="DP7" s="623"/>
      <c r="DQ7" s="627">
        <v>638384</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2314</v>
      </c>
      <c r="S8" s="622"/>
      <c r="T8" s="622"/>
      <c r="U8" s="622"/>
      <c r="V8" s="622"/>
      <c r="W8" s="622"/>
      <c r="X8" s="622"/>
      <c r="Y8" s="623"/>
      <c r="Z8" s="659">
        <v>0</v>
      </c>
      <c r="AA8" s="659"/>
      <c r="AB8" s="659"/>
      <c r="AC8" s="659"/>
      <c r="AD8" s="660">
        <v>2314</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10912</v>
      </c>
      <c r="BH8" s="622"/>
      <c r="BI8" s="622"/>
      <c r="BJ8" s="622"/>
      <c r="BK8" s="622"/>
      <c r="BL8" s="622"/>
      <c r="BM8" s="622"/>
      <c r="BN8" s="623"/>
      <c r="BO8" s="659">
        <v>1.4</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1383260</v>
      </c>
      <c r="CS8" s="622"/>
      <c r="CT8" s="622"/>
      <c r="CU8" s="622"/>
      <c r="CV8" s="622"/>
      <c r="CW8" s="622"/>
      <c r="CX8" s="622"/>
      <c r="CY8" s="623"/>
      <c r="CZ8" s="659">
        <v>19.899999999999999</v>
      </c>
      <c r="DA8" s="659"/>
      <c r="DB8" s="659"/>
      <c r="DC8" s="659"/>
      <c r="DD8" s="627" t="s">
        <v>122</v>
      </c>
      <c r="DE8" s="622"/>
      <c r="DF8" s="622"/>
      <c r="DG8" s="622"/>
      <c r="DH8" s="622"/>
      <c r="DI8" s="622"/>
      <c r="DJ8" s="622"/>
      <c r="DK8" s="622"/>
      <c r="DL8" s="622"/>
      <c r="DM8" s="622"/>
      <c r="DN8" s="622"/>
      <c r="DO8" s="622"/>
      <c r="DP8" s="623"/>
      <c r="DQ8" s="627">
        <v>843893</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2664</v>
      </c>
      <c r="S9" s="622"/>
      <c r="T9" s="622"/>
      <c r="U9" s="622"/>
      <c r="V9" s="622"/>
      <c r="W9" s="622"/>
      <c r="X9" s="622"/>
      <c r="Y9" s="623"/>
      <c r="Z9" s="659">
        <v>0</v>
      </c>
      <c r="AA9" s="659"/>
      <c r="AB9" s="659"/>
      <c r="AC9" s="659"/>
      <c r="AD9" s="660">
        <v>2664</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293625</v>
      </c>
      <c r="BH9" s="622"/>
      <c r="BI9" s="622"/>
      <c r="BJ9" s="622"/>
      <c r="BK9" s="622"/>
      <c r="BL9" s="622"/>
      <c r="BM9" s="622"/>
      <c r="BN9" s="623"/>
      <c r="BO9" s="659">
        <v>39</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860489</v>
      </c>
      <c r="CS9" s="622"/>
      <c r="CT9" s="622"/>
      <c r="CU9" s="622"/>
      <c r="CV9" s="622"/>
      <c r="CW9" s="622"/>
      <c r="CX9" s="622"/>
      <c r="CY9" s="623"/>
      <c r="CZ9" s="659">
        <v>12.4</v>
      </c>
      <c r="DA9" s="659"/>
      <c r="DB9" s="659"/>
      <c r="DC9" s="659"/>
      <c r="DD9" s="627">
        <v>20987</v>
      </c>
      <c r="DE9" s="622"/>
      <c r="DF9" s="622"/>
      <c r="DG9" s="622"/>
      <c r="DH9" s="622"/>
      <c r="DI9" s="622"/>
      <c r="DJ9" s="622"/>
      <c r="DK9" s="622"/>
      <c r="DL9" s="622"/>
      <c r="DM9" s="622"/>
      <c r="DN9" s="622"/>
      <c r="DO9" s="622"/>
      <c r="DP9" s="623"/>
      <c r="DQ9" s="627">
        <v>365852</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22775</v>
      </c>
      <c r="BH10" s="622"/>
      <c r="BI10" s="622"/>
      <c r="BJ10" s="622"/>
      <c r="BK10" s="622"/>
      <c r="BL10" s="622"/>
      <c r="BM10" s="622"/>
      <c r="BN10" s="623"/>
      <c r="BO10" s="659">
        <v>3</v>
      </c>
      <c r="BP10" s="659"/>
      <c r="BQ10" s="659"/>
      <c r="BR10" s="659"/>
      <c r="BS10" s="660">
        <v>3862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v>13721</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12997</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174964</v>
      </c>
      <c r="S11" s="622"/>
      <c r="T11" s="622"/>
      <c r="U11" s="622"/>
      <c r="V11" s="622"/>
      <c r="W11" s="622"/>
      <c r="X11" s="622"/>
      <c r="Y11" s="623"/>
      <c r="Z11" s="624">
        <v>2.4</v>
      </c>
      <c r="AA11" s="625"/>
      <c r="AB11" s="625"/>
      <c r="AC11" s="626"/>
      <c r="AD11" s="627">
        <v>174964</v>
      </c>
      <c r="AE11" s="622"/>
      <c r="AF11" s="622"/>
      <c r="AG11" s="622"/>
      <c r="AH11" s="622"/>
      <c r="AI11" s="622"/>
      <c r="AJ11" s="622"/>
      <c r="AK11" s="623"/>
      <c r="AL11" s="624">
        <v>4.3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18102</v>
      </c>
      <c r="BH11" s="622"/>
      <c r="BI11" s="622"/>
      <c r="BJ11" s="622"/>
      <c r="BK11" s="622"/>
      <c r="BL11" s="622"/>
      <c r="BM11" s="622"/>
      <c r="BN11" s="623"/>
      <c r="BO11" s="659">
        <v>2.4</v>
      </c>
      <c r="BP11" s="659"/>
      <c r="BQ11" s="659"/>
      <c r="BR11" s="659"/>
      <c r="BS11" s="660">
        <v>3590</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379896</v>
      </c>
      <c r="CS11" s="622"/>
      <c r="CT11" s="622"/>
      <c r="CU11" s="622"/>
      <c r="CV11" s="622"/>
      <c r="CW11" s="622"/>
      <c r="CX11" s="622"/>
      <c r="CY11" s="623"/>
      <c r="CZ11" s="659">
        <v>5.5</v>
      </c>
      <c r="DA11" s="659"/>
      <c r="DB11" s="659"/>
      <c r="DC11" s="659"/>
      <c r="DD11" s="627">
        <v>75537</v>
      </c>
      <c r="DE11" s="622"/>
      <c r="DF11" s="622"/>
      <c r="DG11" s="622"/>
      <c r="DH11" s="622"/>
      <c r="DI11" s="622"/>
      <c r="DJ11" s="622"/>
      <c r="DK11" s="622"/>
      <c r="DL11" s="622"/>
      <c r="DM11" s="622"/>
      <c r="DN11" s="622"/>
      <c r="DO11" s="622"/>
      <c r="DP11" s="623"/>
      <c r="DQ11" s="627">
        <v>135608</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269597</v>
      </c>
      <c r="BH12" s="622"/>
      <c r="BI12" s="622"/>
      <c r="BJ12" s="622"/>
      <c r="BK12" s="622"/>
      <c r="BL12" s="622"/>
      <c r="BM12" s="622"/>
      <c r="BN12" s="623"/>
      <c r="BO12" s="659">
        <v>35.799999999999997</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367805</v>
      </c>
      <c r="CS12" s="622"/>
      <c r="CT12" s="622"/>
      <c r="CU12" s="622"/>
      <c r="CV12" s="622"/>
      <c r="CW12" s="622"/>
      <c r="CX12" s="622"/>
      <c r="CY12" s="623"/>
      <c r="CZ12" s="659">
        <v>5.3</v>
      </c>
      <c r="DA12" s="659"/>
      <c r="DB12" s="659"/>
      <c r="DC12" s="659"/>
      <c r="DD12" s="627">
        <v>58984</v>
      </c>
      <c r="DE12" s="622"/>
      <c r="DF12" s="622"/>
      <c r="DG12" s="622"/>
      <c r="DH12" s="622"/>
      <c r="DI12" s="622"/>
      <c r="DJ12" s="622"/>
      <c r="DK12" s="622"/>
      <c r="DL12" s="622"/>
      <c r="DM12" s="622"/>
      <c r="DN12" s="622"/>
      <c r="DO12" s="622"/>
      <c r="DP12" s="623"/>
      <c r="DQ12" s="627">
        <v>167890</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255833</v>
      </c>
      <c r="BH13" s="622"/>
      <c r="BI13" s="622"/>
      <c r="BJ13" s="622"/>
      <c r="BK13" s="622"/>
      <c r="BL13" s="622"/>
      <c r="BM13" s="622"/>
      <c r="BN13" s="623"/>
      <c r="BO13" s="659">
        <v>34</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975863</v>
      </c>
      <c r="CS13" s="622"/>
      <c r="CT13" s="622"/>
      <c r="CU13" s="622"/>
      <c r="CV13" s="622"/>
      <c r="CW13" s="622"/>
      <c r="CX13" s="622"/>
      <c r="CY13" s="623"/>
      <c r="CZ13" s="659">
        <v>14</v>
      </c>
      <c r="DA13" s="659"/>
      <c r="DB13" s="659"/>
      <c r="DC13" s="659"/>
      <c r="DD13" s="627">
        <v>265572</v>
      </c>
      <c r="DE13" s="622"/>
      <c r="DF13" s="622"/>
      <c r="DG13" s="622"/>
      <c r="DH13" s="622"/>
      <c r="DI13" s="622"/>
      <c r="DJ13" s="622"/>
      <c r="DK13" s="622"/>
      <c r="DL13" s="622"/>
      <c r="DM13" s="622"/>
      <c r="DN13" s="622"/>
      <c r="DO13" s="622"/>
      <c r="DP13" s="623"/>
      <c r="DQ13" s="627">
        <v>674649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484</v>
      </c>
      <c r="S14" s="622"/>
      <c r="T14" s="622"/>
      <c r="U14" s="622"/>
      <c r="V14" s="622"/>
      <c r="W14" s="622"/>
      <c r="X14" s="622"/>
      <c r="Y14" s="623"/>
      <c r="Z14" s="659">
        <v>0</v>
      </c>
      <c r="AA14" s="659"/>
      <c r="AB14" s="659"/>
      <c r="AC14" s="659"/>
      <c r="AD14" s="660">
        <v>484</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21248</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266967</v>
      </c>
      <c r="CS14" s="622"/>
      <c r="CT14" s="622"/>
      <c r="CU14" s="622"/>
      <c r="CV14" s="622"/>
      <c r="CW14" s="622"/>
      <c r="CX14" s="622"/>
      <c r="CY14" s="623"/>
      <c r="CZ14" s="659">
        <v>3.8</v>
      </c>
      <c r="DA14" s="659"/>
      <c r="DB14" s="659"/>
      <c r="DC14" s="659"/>
      <c r="DD14" s="627">
        <v>3274</v>
      </c>
      <c r="DE14" s="622"/>
      <c r="DF14" s="622"/>
      <c r="DG14" s="622"/>
      <c r="DH14" s="622"/>
      <c r="DI14" s="622"/>
      <c r="DJ14" s="622"/>
      <c r="DK14" s="622"/>
      <c r="DL14" s="622"/>
      <c r="DM14" s="622"/>
      <c r="DN14" s="622"/>
      <c r="DO14" s="622"/>
      <c r="DP14" s="623"/>
      <c r="DQ14" s="627">
        <v>262967</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81242</v>
      </c>
      <c r="BH15" s="622"/>
      <c r="BI15" s="622"/>
      <c r="BJ15" s="622"/>
      <c r="BK15" s="622"/>
      <c r="BL15" s="622"/>
      <c r="BM15" s="622"/>
      <c r="BN15" s="623"/>
      <c r="BO15" s="659">
        <v>10.8</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665302</v>
      </c>
      <c r="CS15" s="622"/>
      <c r="CT15" s="622"/>
      <c r="CU15" s="622"/>
      <c r="CV15" s="622"/>
      <c r="CW15" s="622"/>
      <c r="CX15" s="622"/>
      <c r="CY15" s="623"/>
      <c r="CZ15" s="659">
        <v>9.6</v>
      </c>
      <c r="DA15" s="659"/>
      <c r="DB15" s="659"/>
      <c r="DC15" s="659"/>
      <c r="DD15" s="627">
        <v>57805</v>
      </c>
      <c r="DE15" s="622"/>
      <c r="DF15" s="622"/>
      <c r="DG15" s="622"/>
      <c r="DH15" s="622"/>
      <c r="DI15" s="622"/>
      <c r="DJ15" s="622"/>
      <c r="DK15" s="622"/>
      <c r="DL15" s="622"/>
      <c r="DM15" s="622"/>
      <c r="DN15" s="622"/>
      <c r="DO15" s="622"/>
      <c r="DP15" s="623"/>
      <c r="DQ15" s="627">
        <v>545005</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5832</v>
      </c>
      <c r="S16" s="622"/>
      <c r="T16" s="622"/>
      <c r="U16" s="622"/>
      <c r="V16" s="622"/>
      <c r="W16" s="622"/>
      <c r="X16" s="622"/>
      <c r="Y16" s="623"/>
      <c r="Z16" s="659">
        <v>0.1</v>
      </c>
      <c r="AA16" s="659"/>
      <c r="AB16" s="659"/>
      <c r="AC16" s="659"/>
      <c r="AD16" s="660">
        <v>5832</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56744</v>
      </c>
      <c r="CS16" s="622"/>
      <c r="CT16" s="622"/>
      <c r="CU16" s="622"/>
      <c r="CV16" s="622"/>
      <c r="CW16" s="622"/>
      <c r="CX16" s="622"/>
      <c r="CY16" s="623"/>
      <c r="CZ16" s="659">
        <v>0.8</v>
      </c>
      <c r="DA16" s="659"/>
      <c r="DB16" s="659"/>
      <c r="DC16" s="659"/>
      <c r="DD16" s="627" t="s">
        <v>122</v>
      </c>
      <c r="DE16" s="622"/>
      <c r="DF16" s="622"/>
      <c r="DG16" s="622"/>
      <c r="DH16" s="622"/>
      <c r="DI16" s="622"/>
      <c r="DJ16" s="622"/>
      <c r="DK16" s="622"/>
      <c r="DL16" s="622"/>
      <c r="DM16" s="622"/>
      <c r="DN16" s="622"/>
      <c r="DO16" s="622"/>
      <c r="DP16" s="623"/>
      <c r="DQ16" s="627">
        <v>9630</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13195</v>
      </c>
      <c r="S17" s="622"/>
      <c r="T17" s="622"/>
      <c r="U17" s="622"/>
      <c r="V17" s="622"/>
      <c r="W17" s="622"/>
      <c r="X17" s="622"/>
      <c r="Y17" s="623"/>
      <c r="Z17" s="659">
        <v>0.2</v>
      </c>
      <c r="AA17" s="659"/>
      <c r="AB17" s="659"/>
      <c r="AC17" s="659"/>
      <c r="AD17" s="660">
        <v>13195</v>
      </c>
      <c r="AE17" s="660"/>
      <c r="AF17" s="660"/>
      <c r="AG17" s="660"/>
      <c r="AH17" s="660"/>
      <c r="AI17" s="660"/>
      <c r="AJ17" s="660"/>
      <c r="AK17" s="660"/>
      <c r="AL17" s="624">
        <v>0.3</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847023</v>
      </c>
      <c r="CS17" s="622"/>
      <c r="CT17" s="622"/>
      <c r="CU17" s="622"/>
      <c r="CV17" s="622"/>
      <c r="CW17" s="622"/>
      <c r="CX17" s="622"/>
      <c r="CY17" s="623"/>
      <c r="CZ17" s="659">
        <v>12.2</v>
      </c>
      <c r="DA17" s="659"/>
      <c r="DB17" s="659"/>
      <c r="DC17" s="659"/>
      <c r="DD17" s="627" t="s">
        <v>122</v>
      </c>
      <c r="DE17" s="622"/>
      <c r="DF17" s="622"/>
      <c r="DG17" s="622"/>
      <c r="DH17" s="622"/>
      <c r="DI17" s="622"/>
      <c r="DJ17" s="622"/>
      <c r="DK17" s="622"/>
      <c r="DL17" s="622"/>
      <c r="DM17" s="622"/>
      <c r="DN17" s="622"/>
      <c r="DO17" s="622"/>
      <c r="DP17" s="623"/>
      <c r="DQ17" s="627">
        <v>773711</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3100</v>
      </c>
      <c r="S18" s="622"/>
      <c r="T18" s="622"/>
      <c r="U18" s="622"/>
      <c r="V18" s="622"/>
      <c r="W18" s="622"/>
      <c r="X18" s="622"/>
      <c r="Y18" s="623"/>
      <c r="Z18" s="659">
        <v>0</v>
      </c>
      <c r="AA18" s="659"/>
      <c r="AB18" s="659"/>
      <c r="AC18" s="659"/>
      <c r="AD18" s="660">
        <v>2964</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2964</v>
      </c>
      <c r="S19" s="622"/>
      <c r="T19" s="622"/>
      <c r="U19" s="622"/>
      <c r="V19" s="622"/>
      <c r="W19" s="622"/>
      <c r="X19" s="622"/>
      <c r="Y19" s="623"/>
      <c r="Z19" s="659">
        <v>0</v>
      </c>
      <c r="AA19" s="659"/>
      <c r="AB19" s="659"/>
      <c r="AC19" s="659"/>
      <c r="AD19" s="660">
        <v>2964</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35114</v>
      </c>
      <c r="BH19" s="622"/>
      <c r="BI19" s="622"/>
      <c r="BJ19" s="622"/>
      <c r="BK19" s="622"/>
      <c r="BL19" s="622"/>
      <c r="BM19" s="622"/>
      <c r="BN19" s="623"/>
      <c r="BO19" s="659">
        <v>4.7</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263</v>
      </c>
      <c r="C20" s="697"/>
      <c r="D20" s="697"/>
      <c r="E20" s="697"/>
      <c r="F20" s="697"/>
      <c r="G20" s="697"/>
      <c r="H20" s="697"/>
      <c r="I20" s="697"/>
      <c r="J20" s="697"/>
      <c r="K20" s="697"/>
      <c r="L20" s="697"/>
      <c r="M20" s="697"/>
      <c r="N20" s="697"/>
      <c r="O20" s="697"/>
      <c r="P20" s="697"/>
      <c r="Q20" s="698"/>
      <c r="R20" s="621">
        <v>136</v>
      </c>
      <c r="S20" s="622"/>
      <c r="T20" s="622"/>
      <c r="U20" s="622"/>
      <c r="V20" s="622"/>
      <c r="W20" s="622"/>
      <c r="X20" s="622"/>
      <c r="Y20" s="623"/>
      <c r="Z20" s="659">
        <v>0</v>
      </c>
      <c r="AA20" s="659"/>
      <c r="AB20" s="659"/>
      <c r="AC20" s="659"/>
      <c r="AD20" s="660">
        <v>136</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35114</v>
      </c>
      <c r="BH20" s="622"/>
      <c r="BI20" s="622"/>
      <c r="BJ20" s="622"/>
      <c r="BK20" s="622"/>
      <c r="BL20" s="622"/>
      <c r="BM20" s="622"/>
      <c r="BN20" s="623"/>
      <c r="BO20" s="659">
        <v>4.7</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6963427</v>
      </c>
      <c r="CS20" s="622"/>
      <c r="CT20" s="622"/>
      <c r="CU20" s="622"/>
      <c r="CV20" s="622"/>
      <c r="CW20" s="622"/>
      <c r="CX20" s="622"/>
      <c r="CY20" s="623"/>
      <c r="CZ20" s="659">
        <v>100</v>
      </c>
      <c r="DA20" s="659"/>
      <c r="DB20" s="659"/>
      <c r="DC20" s="659"/>
      <c r="DD20" s="627">
        <v>483478</v>
      </c>
      <c r="DE20" s="622"/>
      <c r="DF20" s="622"/>
      <c r="DG20" s="622"/>
      <c r="DH20" s="622"/>
      <c r="DI20" s="622"/>
      <c r="DJ20" s="622"/>
      <c r="DK20" s="622"/>
      <c r="DL20" s="622"/>
      <c r="DM20" s="622"/>
      <c r="DN20" s="622"/>
      <c r="DO20" s="622"/>
      <c r="DP20" s="623"/>
      <c r="DQ20" s="627">
        <v>4504845</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3337520</v>
      </c>
      <c r="S21" s="622"/>
      <c r="T21" s="622"/>
      <c r="U21" s="622"/>
      <c r="V21" s="622"/>
      <c r="W21" s="622"/>
      <c r="X21" s="622"/>
      <c r="Y21" s="623"/>
      <c r="Z21" s="659">
        <v>46.7</v>
      </c>
      <c r="AA21" s="659"/>
      <c r="AB21" s="659"/>
      <c r="AC21" s="659"/>
      <c r="AD21" s="660">
        <v>3094162</v>
      </c>
      <c r="AE21" s="660"/>
      <c r="AF21" s="660"/>
      <c r="AG21" s="660"/>
      <c r="AH21" s="660"/>
      <c r="AI21" s="660"/>
      <c r="AJ21" s="660"/>
      <c r="AK21" s="660"/>
      <c r="AL21" s="624">
        <v>75.7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5524</v>
      </c>
      <c r="BH21" s="622"/>
      <c r="BI21" s="622"/>
      <c r="BJ21" s="622"/>
      <c r="BK21" s="622"/>
      <c r="BL21" s="622"/>
      <c r="BM21" s="622"/>
      <c r="BN21" s="623"/>
      <c r="BO21" s="659">
        <v>0.7</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3094162</v>
      </c>
      <c r="S22" s="622"/>
      <c r="T22" s="622"/>
      <c r="U22" s="622"/>
      <c r="V22" s="622"/>
      <c r="W22" s="622"/>
      <c r="X22" s="622"/>
      <c r="Y22" s="623"/>
      <c r="Z22" s="659">
        <v>43.3</v>
      </c>
      <c r="AA22" s="659"/>
      <c r="AB22" s="659"/>
      <c r="AC22" s="659"/>
      <c r="AD22" s="660">
        <v>3094162</v>
      </c>
      <c r="AE22" s="660"/>
      <c r="AF22" s="660"/>
      <c r="AG22" s="660"/>
      <c r="AH22" s="660"/>
      <c r="AI22" s="660"/>
      <c r="AJ22" s="660"/>
      <c r="AK22" s="660"/>
      <c r="AL22" s="624">
        <v>75.7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271</v>
      </c>
      <c r="C23" s="619"/>
      <c r="D23" s="619"/>
      <c r="E23" s="619"/>
      <c r="F23" s="619"/>
      <c r="G23" s="619"/>
      <c r="H23" s="619"/>
      <c r="I23" s="619"/>
      <c r="J23" s="619"/>
      <c r="K23" s="619"/>
      <c r="L23" s="619"/>
      <c r="M23" s="619"/>
      <c r="N23" s="619"/>
      <c r="O23" s="619"/>
      <c r="P23" s="619"/>
      <c r="Q23" s="620"/>
      <c r="R23" s="621">
        <v>243358</v>
      </c>
      <c r="S23" s="622"/>
      <c r="T23" s="622"/>
      <c r="U23" s="622"/>
      <c r="V23" s="622"/>
      <c r="W23" s="622"/>
      <c r="X23" s="622"/>
      <c r="Y23" s="623"/>
      <c r="Z23" s="659">
        <v>3.4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29590</v>
      </c>
      <c r="BH23" s="622"/>
      <c r="BI23" s="622"/>
      <c r="BJ23" s="622"/>
      <c r="BK23" s="622"/>
      <c r="BL23" s="622"/>
      <c r="BM23" s="622"/>
      <c r="BN23" s="623"/>
      <c r="BO23" s="659">
        <v>3.9</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2505662</v>
      </c>
      <c r="CS24" s="674"/>
      <c r="CT24" s="674"/>
      <c r="CU24" s="674"/>
      <c r="CV24" s="674"/>
      <c r="CW24" s="674"/>
      <c r="CX24" s="674"/>
      <c r="CY24" s="702"/>
      <c r="CZ24" s="703">
        <v>36</v>
      </c>
      <c r="DA24" s="685"/>
      <c r="DB24" s="685"/>
      <c r="DC24" s="705"/>
      <c r="DD24" s="701">
        <v>1990298</v>
      </c>
      <c r="DE24" s="674"/>
      <c r="DF24" s="674"/>
      <c r="DG24" s="674"/>
      <c r="DH24" s="674"/>
      <c r="DI24" s="674"/>
      <c r="DJ24" s="674"/>
      <c r="DK24" s="702"/>
      <c r="DL24" s="701">
        <v>1670774</v>
      </c>
      <c r="DM24" s="674"/>
      <c r="DN24" s="674"/>
      <c r="DO24" s="674"/>
      <c r="DP24" s="674"/>
      <c r="DQ24" s="674"/>
      <c r="DR24" s="674"/>
      <c r="DS24" s="674"/>
      <c r="DT24" s="674"/>
      <c r="DU24" s="674"/>
      <c r="DV24" s="702"/>
      <c r="DW24" s="703">
        <v>40.700000000000003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4359534</v>
      </c>
      <c r="S25" s="622"/>
      <c r="T25" s="622"/>
      <c r="U25" s="622"/>
      <c r="V25" s="622"/>
      <c r="W25" s="622"/>
      <c r="X25" s="622"/>
      <c r="Y25" s="623"/>
      <c r="Z25" s="659">
        <v>61</v>
      </c>
      <c r="AA25" s="659"/>
      <c r="AB25" s="659"/>
      <c r="AC25" s="659"/>
      <c r="AD25" s="660">
        <v>4080925</v>
      </c>
      <c r="AE25" s="660"/>
      <c r="AF25" s="660"/>
      <c r="AG25" s="660"/>
      <c r="AH25" s="660"/>
      <c r="AI25" s="660"/>
      <c r="AJ25" s="660"/>
      <c r="AK25" s="660"/>
      <c r="AL25" s="624">
        <v>99.8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1101645</v>
      </c>
      <c r="CS25" s="634"/>
      <c r="CT25" s="634"/>
      <c r="CU25" s="634"/>
      <c r="CV25" s="634"/>
      <c r="CW25" s="634"/>
      <c r="CX25" s="634"/>
      <c r="CY25" s="635"/>
      <c r="CZ25" s="624">
        <v>15.8</v>
      </c>
      <c r="DA25" s="636"/>
      <c r="DB25" s="636"/>
      <c r="DC25" s="637"/>
      <c r="DD25" s="627">
        <v>974479</v>
      </c>
      <c r="DE25" s="634"/>
      <c r="DF25" s="634"/>
      <c r="DG25" s="634"/>
      <c r="DH25" s="634"/>
      <c r="DI25" s="634"/>
      <c r="DJ25" s="634"/>
      <c r="DK25" s="635"/>
      <c r="DL25" s="627">
        <v>787719</v>
      </c>
      <c r="DM25" s="634"/>
      <c r="DN25" s="634"/>
      <c r="DO25" s="634"/>
      <c r="DP25" s="634"/>
      <c r="DQ25" s="634"/>
      <c r="DR25" s="634"/>
      <c r="DS25" s="634"/>
      <c r="DT25" s="634"/>
      <c r="DU25" s="634"/>
      <c r="DV25" s="635"/>
      <c r="DW25" s="624">
        <v>19.2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619325</v>
      </c>
      <c r="CS26" s="622"/>
      <c r="CT26" s="622"/>
      <c r="CU26" s="622"/>
      <c r="CV26" s="622"/>
      <c r="CW26" s="622"/>
      <c r="CX26" s="622"/>
      <c r="CY26" s="623"/>
      <c r="CZ26" s="624">
        <v>8.9</v>
      </c>
      <c r="DA26" s="636"/>
      <c r="DB26" s="636"/>
      <c r="DC26" s="637"/>
      <c r="DD26" s="627">
        <v>506462</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33759</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752615</v>
      </c>
      <c r="BH27" s="622"/>
      <c r="BI27" s="622"/>
      <c r="BJ27" s="622"/>
      <c r="BK27" s="622"/>
      <c r="BL27" s="622"/>
      <c r="BM27" s="622"/>
      <c r="BN27" s="623"/>
      <c r="BO27" s="659">
        <v>100</v>
      </c>
      <c r="BP27" s="659"/>
      <c r="BQ27" s="659"/>
      <c r="BR27" s="659"/>
      <c r="BS27" s="660">
        <v>7452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556994</v>
      </c>
      <c r="CS27" s="634"/>
      <c r="CT27" s="634"/>
      <c r="CU27" s="634"/>
      <c r="CV27" s="634"/>
      <c r="CW27" s="634"/>
      <c r="CX27" s="634"/>
      <c r="CY27" s="635"/>
      <c r="CZ27" s="624">
        <v>8</v>
      </c>
      <c r="DA27" s="636"/>
      <c r="DB27" s="636"/>
      <c r="DC27" s="637"/>
      <c r="DD27" s="627">
        <v>242108</v>
      </c>
      <c r="DE27" s="634"/>
      <c r="DF27" s="634"/>
      <c r="DG27" s="634"/>
      <c r="DH27" s="634"/>
      <c r="DI27" s="634"/>
      <c r="DJ27" s="634"/>
      <c r="DK27" s="635"/>
      <c r="DL27" s="627">
        <v>109344</v>
      </c>
      <c r="DM27" s="634"/>
      <c r="DN27" s="634"/>
      <c r="DO27" s="634"/>
      <c r="DP27" s="634"/>
      <c r="DQ27" s="634"/>
      <c r="DR27" s="634"/>
      <c r="DS27" s="634"/>
      <c r="DT27" s="634"/>
      <c r="DU27" s="634"/>
      <c r="DV27" s="635"/>
      <c r="DW27" s="624">
        <v>2.7</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99339</v>
      </c>
      <c r="S28" s="622"/>
      <c r="T28" s="622"/>
      <c r="U28" s="622"/>
      <c r="V28" s="622"/>
      <c r="W28" s="622"/>
      <c r="X28" s="622"/>
      <c r="Y28" s="623"/>
      <c r="Z28" s="659">
        <v>1.4</v>
      </c>
      <c r="AA28" s="659"/>
      <c r="AB28" s="659"/>
      <c r="AC28" s="659"/>
      <c r="AD28" s="660">
        <v>1857</v>
      </c>
      <c r="AE28" s="660"/>
      <c r="AF28" s="660"/>
      <c r="AG28" s="660"/>
      <c r="AH28" s="660"/>
      <c r="AI28" s="660"/>
      <c r="AJ28" s="660"/>
      <c r="AK28" s="660"/>
      <c r="AL28" s="624">
        <v>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847023</v>
      </c>
      <c r="CS28" s="622"/>
      <c r="CT28" s="622"/>
      <c r="CU28" s="622"/>
      <c r="CV28" s="622"/>
      <c r="CW28" s="622"/>
      <c r="CX28" s="622"/>
      <c r="CY28" s="623"/>
      <c r="CZ28" s="624">
        <v>12.2</v>
      </c>
      <c r="DA28" s="636"/>
      <c r="DB28" s="636"/>
      <c r="DC28" s="637"/>
      <c r="DD28" s="627">
        <v>773711</v>
      </c>
      <c r="DE28" s="622"/>
      <c r="DF28" s="622"/>
      <c r="DG28" s="622"/>
      <c r="DH28" s="622"/>
      <c r="DI28" s="622"/>
      <c r="DJ28" s="622"/>
      <c r="DK28" s="623"/>
      <c r="DL28" s="627">
        <v>773711</v>
      </c>
      <c r="DM28" s="622"/>
      <c r="DN28" s="622"/>
      <c r="DO28" s="622"/>
      <c r="DP28" s="622"/>
      <c r="DQ28" s="622"/>
      <c r="DR28" s="622"/>
      <c r="DS28" s="622"/>
      <c r="DT28" s="622"/>
      <c r="DU28" s="622"/>
      <c r="DV28" s="623"/>
      <c r="DW28" s="624">
        <v>18.8</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35902</v>
      </c>
      <c r="S29" s="622"/>
      <c r="T29" s="622"/>
      <c r="U29" s="622"/>
      <c r="V29" s="622"/>
      <c r="W29" s="622"/>
      <c r="X29" s="622"/>
      <c r="Y29" s="623"/>
      <c r="Z29" s="659">
        <v>0.5</v>
      </c>
      <c r="AA29" s="659"/>
      <c r="AB29" s="659"/>
      <c r="AC29" s="659"/>
      <c r="AD29" s="660">
        <v>134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846975</v>
      </c>
      <c r="CS29" s="634"/>
      <c r="CT29" s="634"/>
      <c r="CU29" s="634"/>
      <c r="CV29" s="634"/>
      <c r="CW29" s="634"/>
      <c r="CX29" s="634"/>
      <c r="CY29" s="635"/>
      <c r="CZ29" s="624">
        <v>12.2</v>
      </c>
      <c r="DA29" s="636"/>
      <c r="DB29" s="636"/>
      <c r="DC29" s="637"/>
      <c r="DD29" s="627">
        <v>773663</v>
      </c>
      <c r="DE29" s="634"/>
      <c r="DF29" s="634"/>
      <c r="DG29" s="634"/>
      <c r="DH29" s="634"/>
      <c r="DI29" s="634"/>
      <c r="DJ29" s="634"/>
      <c r="DK29" s="635"/>
      <c r="DL29" s="627">
        <v>773663</v>
      </c>
      <c r="DM29" s="634"/>
      <c r="DN29" s="634"/>
      <c r="DO29" s="634"/>
      <c r="DP29" s="634"/>
      <c r="DQ29" s="634"/>
      <c r="DR29" s="634"/>
      <c r="DS29" s="634"/>
      <c r="DT29" s="634"/>
      <c r="DU29" s="634"/>
      <c r="DV29" s="635"/>
      <c r="DW29" s="624">
        <v>18.8</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665721</v>
      </c>
      <c r="S30" s="622"/>
      <c r="T30" s="622"/>
      <c r="U30" s="622"/>
      <c r="V30" s="622"/>
      <c r="W30" s="622"/>
      <c r="X30" s="622"/>
      <c r="Y30" s="623"/>
      <c r="Z30" s="659">
        <v>9.3000000000000007</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830053</v>
      </c>
      <c r="CS30" s="622"/>
      <c r="CT30" s="622"/>
      <c r="CU30" s="622"/>
      <c r="CV30" s="622"/>
      <c r="CW30" s="622"/>
      <c r="CX30" s="622"/>
      <c r="CY30" s="623"/>
      <c r="CZ30" s="624">
        <v>11.9</v>
      </c>
      <c r="DA30" s="636"/>
      <c r="DB30" s="636"/>
      <c r="DC30" s="637"/>
      <c r="DD30" s="627">
        <v>756741</v>
      </c>
      <c r="DE30" s="622"/>
      <c r="DF30" s="622"/>
      <c r="DG30" s="622"/>
      <c r="DH30" s="622"/>
      <c r="DI30" s="622"/>
      <c r="DJ30" s="622"/>
      <c r="DK30" s="623"/>
      <c r="DL30" s="627">
        <v>756741</v>
      </c>
      <c r="DM30" s="622"/>
      <c r="DN30" s="622"/>
      <c r="DO30" s="622"/>
      <c r="DP30" s="622"/>
      <c r="DQ30" s="622"/>
      <c r="DR30" s="622"/>
      <c r="DS30" s="622"/>
      <c r="DT30" s="622"/>
      <c r="DU30" s="622"/>
      <c r="DV30" s="623"/>
      <c r="DW30" s="624">
        <v>18.399999999999999</v>
      </c>
      <c r="DX30" s="636"/>
      <c r="DY30" s="636"/>
      <c r="DZ30" s="636"/>
      <c r="EA30" s="636"/>
      <c r="EB30" s="636"/>
      <c r="EC30" s="648"/>
    </row>
    <row r="31" spans="2:133" ht="11.25" customHeight="1" x14ac:dyDescent="0.15">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99.5</v>
      </c>
      <c r="BH31" s="684"/>
      <c r="BI31" s="684"/>
      <c r="BJ31" s="684"/>
      <c r="BK31" s="684"/>
      <c r="BL31" s="684"/>
      <c r="BM31" s="685">
        <v>98.3</v>
      </c>
      <c r="BN31" s="684"/>
      <c r="BO31" s="684"/>
      <c r="BP31" s="684"/>
      <c r="BQ31" s="686"/>
      <c r="BR31" s="683">
        <v>99.7</v>
      </c>
      <c r="BS31" s="684"/>
      <c r="BT31" s="684"/>
      <c r="BU31" s="684"/>
      <c r="BV31" s="684"/>
      <c r="BW31" s="684"/>
      <c r="BX31" s="685">
        <v>96.1</v>
      </c>
      <c r="BY31" s="684"/>
      <c r="BZ31" s="684"/>
      <c r="CA31" s="684"/>
      <c r="CB31" s="686"/>
      <c r="CD31" s="642"/>
      <c r="CE31" s="643"/>
      <c r="CF31" s="618" t="s">
        <v>301</v>
      </c>
      <c r="CG31" s="619"/>
      <c r="CH31" s="619"/>
      <c r="CI31" s="619"/>
      <c r="CJ31" s="619"/>
      <c r="CK31" s="619"/>
      <c r="CL31" s="619"/>
      <c r="CM31" s="619"/>
      <c r="CN31" s="619"/>
      <c r="CO31" s="619"/>
      <c r="CP31" s="619"/>
      <c r="CQ31" s="620"/>
      <c r="CR31" s="621">
        <v>16922</v>
      </c>
      <c r="CS31" s="634"/>
      <c r="CT31" s="634"/>
      <c r="CU31" s="634"/>
      <c r="CV31" s="634"/>
      <c r="CW31" s="634"/>
      <c r="CX31" s="634"/>
      <c r="CY31" s="635"/>
      <c r="CZ31" s="624">
        <v>0.2</v>
      </c>
      <c r="DA31" s="636"/>
      <c r="DB31" s="636"/>
      <c r="DC31" s="637"/>
      <c r="DD31" s="627">
        <v>16922</v>
      </c>
      <c r="DE31" s="634"/>
      <c r="DF31" s="634"/>
      <c r="DG31" s="634"/>
      <c r="DH31" s="634"/>
      <c r="DI31" s="634"/>
      <c r="DJ31" s="634"/>
      <c r="DK31" s="635"/>
      <c r="DL31" s="627">
        <v>16922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422515</v>
      </c>
      <c r="S32" s="622"/>
      <c r="T32" s="622"/>
      <c r="U32" s="622"/>
      <c r="V32" s="622"/>
      <c r="W32" s="622"/>
      <c r="X32" s="622"/>
      <c r="Y32" s="623"/>
      <c r="Z32" s="659">
        <v>5.9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99.5</v>
      </c>
      <c r="BH32" s="634"/>
      <c r="BI32" s="634"/>
      <c r="BJ32" s="634"/>
      <c r="BK32" s="634"/>
      <c r="BL32" s="634"/>
      <c r="BM32" s="625">
        <v>98.9</v>
      </c>
      <c r="BN32" s="634"/>
      <c r="BO32" s="634"/>
      <c r="BP32" s="634"/>
      <c r="BQ32" s="657"/>
      <c r="BR32" s="692">
        <v>99.6</v>
      </c>
      <c r="BS32" s="634"/>
      <c r="BT32" s="634"/>
      <c r="BU32" s="634"/>
      <c r="BV32" s="634"/>
      <c r="BW32" s="634"/>
      <c r="BX32" s="625">
        <v>98.9</v>
      </c>
      <c r="BY32" s="634"/>
      <c r="BZ32" s="634"/>
      <c r="CA32" s="634"/>
      <c r="CB32" s="657"/>
      <c r="CD32" s="644"/>
      <c r="CE32" s="645"/>
      <c r="CF32" s="618" t="s">
        <v>305</v>
      </c>
      <c r="CG32" s="619"/>
      <c r="CH32" s="619"/>
      <c r="CI32" s="619"/>
      <c r="CJ32" s="619"/>
      <c r="CK32" s="619"/>
      <c r="CL32" s="619"/>
      <c r="CM32" s="619"/>
      <c r="CN32" s="619"/>
      <c r="CO32" s="619"/>
      <c r="CP32" s="619"/>
      <c r="CQ32" s="620"/>
      <c r="CR32" s="621">
        <v>48</v>
      </c>
      <c r="CS32" s="622"/>
      <c r="CT32" s="622"/>
      <c r="CU32" s="622"/>
      <c r="CV32" s="622"/>
      <c r="CW32" s="622"/>
      <c r="CX32" s="622"/>
      <c r="CY32" s="623"/>
      <c r="CZ32" s="624">
        <v>0</v>
      </c>
      <c r="DA32" s="636"/>
      <c r="DB32" s="636"/>
      <c r="DC32" s="637"/>
      <c r="DD32" s="627">
        <v>48</v>
      </c>
      <c r="DE32" s="622"/>
      <c r="DF32" s="622"/>
      <c r="DG32" s="622"/>
      <c r="DH32" s="622"/>
      <c r="DI32" s="622"/>
      <c r="DJ32" s="622"/>
      <c r="DK32" s="623"/>
      <c r="DL32" s="627">
        <v>48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55728</v>
      </c>
      <c r="S33" s="622"/>
      <c r="T33" s="622"/>
      <c r="U33" s="622"/>
      <c r="V33" s="622"/>
      <c r="W33" s="622"/>
      <c r="X33" s="622"/>
      <c r="Y33" s="623"/>
      <c r="Z33" s="659">
        <v>0.8</v>
      </c>
      <c r="AA33" s="659"/>
      <c r="AB33" s="659"/>
      <c r="AC33" s="659"/>
      <c r="AD33" s="660">
        <v>4772</v>
      </c>
      <c r="AE33" s="660"/>
      <c r="AF33" s="660"/>
      <c r="AG33" s="660"/>
      <c r="AH33" s="660"/>
      <c r="AI33" s="660"/>
      <c r="AJ33" s="660"/>
      <c r="AK33" s="660"/>
      <c r="AL33" s="624">
        <v>0.1</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99.3</v>
      </c>
      <c r="BH33" s="606"/>
      <c r="BI33" s="606"/>
      <c r="BJ33" s="606"/>
      <c r="BK33" s="606"/>
      <c r="BL33" s="606"/>
      <c r="BM33" s="652">
        <v>96.8</v>
      </c>
      <c r="BN33" s="606"/>
      <c r="BO33" s="606"/>
      <c r="BP33" s="606"/>
      <c r="BQ33" s="669"/>
      <c r="BR33" s="682">
        <v>99.6</v>
      </c>
      <c r="BS33" s="606"/>
      <c r="BT33" s="606"/>
      <c r="BU33" s="606"/>
      <c r="BV33" s="606"/>
      <c r="BW33" s="606"/>
      <c r="BX33" s="652">
        <v>91.7</v>
      </c>
      <c r="BY33" s="606"/>
      <c r="BZ33" s="606"/>
      <c r="CA33" s="606"/>
      <c r="CB33" s="669"/>
      <c r="CD33" s="618" t="s">
        <v>308</v>
      </c>
      <c r="CE33" s="619"/>
      <c r="CF33" s="619"/>
      <c r="CG33" s="619"/>
      <c r="CH33" s="619"/>
      <c r="CI33" s="619"/>
      <c r="CJ33" s="619"/>
      <c r="CK33" s="619"/>
      <c r="CL33" s="619"/>
      <c r="CM33" s="619"/>
      <c r="CN33" s="619"/>
      <c r="CO33" s="619"/>
      <c r="CP33" s="619"/>
      <c r="CQ33" s="620"/>
      <c r="CR33" s="621">
        <v>3917543</v>
      </c>
      <c r="CS33" s="634"/>
      <c r="CT33" s="634"/>
      <c r="CU33" s="634"/>
      <c r="CV33" s="634"/>
      <c r="CW33" s="634"/>
      <c r="CX33" s="634"/>
      <c r="CY33" s="635"/>
      <c r="CZ33" s="624">
        <v>56.3</v>
      </c>
      <c r="DA33" s="636"/>
      <c r="DB33" s="636"/>
      <c r="DC33" s="637"/>
      <c r="DD33" s="627">
        <v>2442788</v>
      </c>
      <c r="DE33" s="634"/>
      <c r="DF33" s="634"/>
      <c r="DG33" s="634"/>
      <c r="DH33" s="634"/>
      <c r="DI33" s="634"/>
      <c r="DJ33" s="634"/>
      <c r="DK33" s="635"/>
      <c r="DL33" s="627">
        <v>1740008</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225524</v>
      </c>
      <c r="S34" s="622"/>
      <c r="T34" s="622"/>
      <c r="U34" s="622"/>
      <c r="V34" s="622"/>
      <c r="W34" s="622"/>
      <c r="X34" s="622"/>
      <c r="Y34" s="623"/>
      <c r="Z34" s="659">
        <v>3.2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938075</v>
      </c>
      <c r="CS34" s="622"/>
      <c r="CT34" s="622"/>
      <c r="CU34" s="622"/>
      <c r="CV34" s="622"/>
      <c r="CW34" s="622"/>
      <c r="CX34" s="622"/>
      <c r="CY34" s="623"/>
      <c r="CZ34" s="624">
        <v>13.5</v>
      </c>
      <c r="DA34" s="636"/>
      <c r="DB34" s="636"/>
      <c r="DC34" s="637"/>
      <c r="DD34" s="627">
        <v>586099</v>
      </c>
      <c r="DE34" s="622"/>
      <c r="DF34" s="622"/>
      <c r="DG34" s="622"/>
      <c r="DH34" s="622"/>
      <c r="DI34" s="622"/>
      <c r="DJ34" s="622"/>
      <c r="DK34" s="623"/>
      <c r="DL34" s="627">
        <v>420884</v>
      </c>
      <c r="DM34" s="622"/>
      <c r="DN34" s="622"/>
      <c r="DO34" s="622"/>
      <c r="DP34" s="622"/>
      <c r="DQ34" s="622"/>
      <c r="DR34" s="622"/>
      <c r="DS34" s="622"/>
      <c r="DT34" s="622"/>
      <c r="DU34" s="622"/>
      <c r="DV34" s="623"/>
      <c r="DW34" s="624">
        <v>10.3</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247832</v>
      </c>
      <c r="S35" s="622"/>
      <c r="T35" s="622"/>
      <c r="U35" s="622"/>
      <c r="V35" s="622"/>
      <c r="W35" s="622"/>
      <c r="X35" s="622"/>
      <c r="Y35" s="623"/>
      <c r="Z35" s="659">
        <v>3.5</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319191</v>
      </c>
      <c r="CS35" s="634"/>
      <c r="CT35" s="634"/>
      <c r="CU35" s="634"/>
      <c r="CV35" s="634"/>
      <c r="CW35" s="634"/>
      <c r="CX35" s="634"/>
      <c r="CY35" s="635"/>
      <c r="CZ35" s="624">
        <v>4.5999999999999996</v>
      </c>
      <c r="DA35" s="636"/>
      <c r="DB35" s="636"/>
      <c r="DC35" s="637"/>
      <c r="DD35" s="627">
        <v>300760</v>
      </c>
      <c r="DE35" s="634"/>
      <c r="DF35" s="634"/>
      <c r="DG35" s="634"/>
      <c r="DH35" s="634"/>
      <c r="DI35" s="634"/>
      <c r="DJ35" s="634"/>
      <c r="DK35" s="635"/>
      <c r="DL35" s="627">
        <v>218633</v>
      </c>
      <c r="DM35" s="634"/>
      <c r="DN35" s="634"/>
      <c r="DO35" s="634"/>
      <c r="DP35" s="634"/>
      <c r="DQ35" s="634"/>
      <c r="DR35" s="634"/>
      <c r="DS35" s="634"/>
      <c r="DT35" s="634"/>
      <c r="DU35" s="634"/>
      <c r="DV35" s="635"/>
      <c r="DW35" s="624">
        <v>5.3</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83976</v>
      </c>
      <c r="S36" s="622"/>
      <c r="T36" s="622"/>
      <c r="U36" s="622"/>
      <c r="V36" s="622"/>
      <c r="W36" s="622"/>
      <c r="X36" s="622"/>
      <c r="Y36" s="623"/>
      <c r="Z36" s="659">
        <v>1.2</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806631</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t="s">
        <v>122</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1522130</v>
      </c>
      <c r="CS36" s="622"/>
      <c r="CT36" s="622"/>
      <c r="CU36" s="622"/>
      <c r="CV36" s="622"/>
      <c r="CW36" s="622"/>
      <c r="CX36" s="622"/>
      <c r="CY36" s="623"/>
      <c r="CZ36" s="624">
        <v>21.9</v>
      </c>
      <c r="DA36" s="636"/>
      <c r="DB36" s="636"/>
      <c r="DC36" s="637"/>
      <c r="DD36" s="627">
        <v>783324</v>
      </c>
      <c r="DE36" s="622"/>
      <c r="DF36" s="622"/>
      <c r="DG36" s="622"/>
      <c r="DH36" s="622"/>
      <c r="DI36" s="622"/>
      <c r="DJ36" s="622"/>
      <c r="DK36" s="623"/>
      <c r="DL36" s="627">
        <v>465701</v>
      </c>
      <c r="DM36" s="622"/>
      <c r="DN36" s="622"/>
      <c r="DO36" s="622"/>
      <c r="DP36" s="622"/>
      <c r="DQ36" s="622"/>
      <c r="DR36" s="622"/>
      <c r="DS36" s="622"/>
      <c r="DT36" s="622"/>
      <c r="DU36" s="622"/>
      <c r="DV36" s="623"/>
      <c r="DW36" s="624">
        <v>11.3</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210378</v>
      </c>
      <c r="S37" s="622"/>
      <c r="T37" s="622"/>
      <c r="U37" s="622"/>
      <c r="V37" s="622"/>
      <c r="W37" s="622"/>
      <c r="X37" s="622"/>
      <c r="Y37" s="623"/>
      <c r="Z37" s="659">
        <v>2.9</v>
      </c>
      <c r="AA37" s="659"/>
      <c r="AB37" s="659"/>
      <c r="AC37" s="659"/>
      <c r="AD37" s="660">
        <v>1219</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240000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-5841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696318</v>
      </c>
      <c r="CS37" s="634"/>
      <c r="CT37" s="634"/>
      <c r="CU37" s="634"/>
      <c r="CV37" s="634"/>
      <c r="CW37" s="634"/>
      <c r="CX37" s="634"/>
      <c r="CY37" s="635"/>
      <c r="CZ37" s="624">
        <v>10</v>
      </c>
      <c r="DA37" s="636"/>
      <c r="DB37" s="636"/>
      <c r="DC37" s="637"/>
      <c r="DD37" s="627">
        <v>342118</v>
      </c>
      <c r="DE37" s="634"/>
      <c r="DF37" s="634"/>
      <c r="DG37" s="634"/>
      <c r="DH37" s="634"/>
      <c r="DI37" s="634"/>
      <c r="DJ37" s="634"/>
      <c r="DK37" s="635"/>
      <c r="DL37" s="627">
        <v>317456</v>
      </c>
      <c r="DM37" s="634"/>
      <c r="DN37" s="634"/>
      <c r="DO37" s="634"/>
      <c r="DP37" s="634"/>
      <c r="DQ37" s="634"/>
      <c r="DR37" s="634"/>
      <c r="DS37" s="634"/>
      <c r="DT37" s="634"/>
      <c r="DU37" s="634"/>
      <c r="DV37" s="635"/>
      <c r="DW37" s="624">
        <v>7.7</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710517</v>
      </c>
      <c r="S38" s="622"/>
      <c r="T38" s="622"/>
      <c r="U38" s="622"/>
      <c r="V38" s="622"/>
      <c r="W38" s="622"/>
      <c r="X38" s="622"/>
      <c r="Y38" s="623"/>
      <c r="Z38" s="659">
        <v>9.9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38671</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872</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806631</v>
      </c>
      <c r="CS38" s="622"/>
      <c r="CT38" s="622"/>
      <c r="CU38" s="622"/>
      <c r="CV38" s="622"/>
      <c r="CW38" s="622"/>
      <c r="CX38" s="622"/>
      <c r="CY38" s="623"/>
      <c r="CZ38" s="624">
        <v>11.6</v>
      </c>
      <c r="DA38" s="636"/>
      <c r="DB38" s="636"/>
      <c r="DC38" s="637"/>
      <c r="DD38" s="627">
        <v>710400</v>
      </c>
      <c r="DE38" s="622"/>
      <c r="DF38" s="622"/>
      <c r="DG38" s="622"/>
      <c r="DH38" s="622"/>
      <c r="DI38" s="622"/>
      <c r="DJ38" s="622"/>
      <c r="DK38" s="623"/>
      <c r="DL38" s="627">
        <v>634790</v>
      </c>
      <c r="DM38" s="622"/>
      <c r="DN38" s="622"/>
      <c r="DO38" s="622"/>
      <c r="DP38" s="622"/>
      <c r="DQ38" s="622"/>
      <c r="DR38" s="622"/>
      <c r="DS38" s="622"/>
      <c r="DT38" s="622"/>
      <c r="DU38" s="622"/>
      <c r="DV38" s="623"/>
      <c r="DW38" s="624">
        <v>15.5</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27700</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1317</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245636</v>
      </c>
      <c r="CS39" s="634"/>
      <c r="CT39" s="634"/>
      <c r="CU39" s="634"/>
      <c r="CV39" s="634"/>
      <c r="CW39" s="634"/>
      <c r="CX39" s="634"/>
      <c r="CY39" s="635"/>
      <c r="CZ39" s="624">
        <v>3.5</v>
      </c>
      <c r="DA39" s="636"/>
      <c r="DB39" s="636"/>
      <c r="DC39" s="637"/>
      <c r="DD39" s="627">
        <v>26205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16117</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10420</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133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85880</v>
      </c>
      <c r="CS40" s="622"/>
      <c r="CT40" s="622"/>
      <c r="CU40" s="622"/>
      <c r="CV40" s="622"/>
      <c r="CW40" s="622"/>
      <c r="CX40" s="622"/>
      <c r="CY40" s="623"/>
      <c r="CZ40" s="624">
        <v>1.2</v>
      </c>
      <c r="DA40" s="636"/>
      <c r="DB40" s="636"/>
      <c r="DC40" s="637"/>
      <c r="DD40" s="627">
        <v>36000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7150725</v>
      </c>
      <c r="S41" s="646"/>
      <c r="T41" s="646"/>
      <c r="U41" s="646"/>
      <c r="V41" s="646"/>
      <c r="W41" s="646"/>
      <c r="X41" s="646"/>
      <c r="Y41" s="649"/>
      <c r="Z41" s="650">
        <v>100</v>
      </c>
      <c r="AA41" s="650"/>
      <c r="AB41" s="650"/>
      <c r="AC41" s="650"/>
      <c r="AD41" s="651">
        <v>4088907</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96806</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393034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396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540222</v>
      </c>
      <c r="CS42" s="634"/>
      <c r="CT42" s="634"/>
      <c r="CU42" s="634"/>
      <c r="CV42" s="634"/>
      <c r="CW42" s="634"/>
      <c r="CX42" s="634"/>
      <c r="CY42" s="635"/>
      <c r="CZ42" s="624">
        <v>7.8</v>
      </c>
      <c r="DA42" s="636"/>
      <c r="DB42" s="636"/>
      <c r="DC42" s="637"/>
      <c r="DD42" s="627">
        <v>71759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6647</v>
      </c>
      <c r="CS43" s="634"/>
      <c r="CT43" s="634"/>
      <c r="CU43" s="634"/>
      <c r="CV43" s="634"/>
      <c r="CW43" s="634"/>
      <c r="CX43" s="634"/>
      <c r="CY43" s="635"/>
      <c r="CZ43" s="624">
        <v>0.1</v>
      </c>
      <c r="DA43" s="636"/>
      <c r="DB43" s="636"/>
      <c r="DC43" s="637"/>
      <c r="DD43" s="627">
        <v>6647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483478</v>
      </c>
      <c r="CS44" s="622"/>
      <c r="CT44" s="622"/>
      <c r="CU44" s="622"/>
      <c r="CV44" s="622"/>
      <c r="CW44" s="622"/>
      <c r="CX44" s="622"/>
      <c r="CY44" s="623"/>
      <c r="CZ44" s="624">
        <v>6.9</v>
      </c>
      <c r="DA44" s="625"/>
      <c r="DB44" s="625"/>
      <c r="DC44" s="626"/>
      <c r="DD44" s="627">
        <v>62129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210121</v>
      </c>
      <c r="CS45" s="634"/>
      <c r="CT45" s="634"/>
      <c r="CU45" s="634"/>
      <c r="CV45" s="634"/>
      <c r="CW45" s="634"/>
      <c r="CX45" s="634"/>
      <c r="CY45" s="635"/>
      <c r="CZ45" s="624">
        <v>3</v>
      </c>
      <c r="DA45" s="636"/>
      <c r="DB45" s="636"/>
      <c r="DC45" s="637"/>
      <c r="DD45" s="627">
        <v>2489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199373</v>
      </c>
      <c r="CS46" s="622"/>
      <c r="CT46" s="622"/>
      <c r="CU46" s="622"/>
      <c r="CV46" s="622"/>
      <c r="CW46" s="622"/>
      <c r="CX46" s="622"/>
      <c r="CY46" s="623"/>
      <c r="CZ46" s="624">
        <v>2.9</v>
      </c>
      <c r="DA46" s="625"/>
      <c r="DB46" s="625"/>
      <c r="DC46" s="626"/>
      <c r="DD46" s="627">
        <v>59556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56744</v>
      </c>
      <c r="CS47" s="634"/>
      <c r="CT47" s="634"/>
      <c r="CU47" s="634"/>
      <c r="CV47" s="634"/>
      <c r="CW47" s="634"/>
      <c r="CX47" s="634"/>
      <c r="CY47" s="635"/>
      <c r="CZ47" s="624">
        <v>0.8</v>
      </c>
      <c r="DA47" s="636"/>
      <c r="DB47" s="636"/>
      <c r="DC47" s="637"/>
      <c r="DD47" s="627">
        <v>9630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6963427</v>
      </c>
      <c r="CS49" s="606"/>
      <c r="CT49" s="606"/>
      <c r="CU49" s="606"/>
      <c r="CV49" s="606"/>
      <c r="CW49" s="606"/>
      <c r="CX49" s="606"/>
      <c r="CY49" s="607"/>
      <c r="CZ49" s="608">
        <v>100</v>
      </c>
      <c r="DA49" s="609"/>
      <c r="DB49" s="609"/>
      <c r="DC49" s="610"/>
      <c r="DD49" s="611">
        <v>4504845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xESI7FFSbnTfs3Z56BgKv/xXGuo/xL4PPAMjnVZ3XlVfyp+xnDOMyrv8fll1NJjtGz4ZgcdBstgWjR4D3HhmtQ==" saltValue="VrLIWeZ+uR13IdXe9xVoy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7151</v>
      </c>
      <c r="R7" s="1103"/>
      <c r="S7" s="1103"/>
      <c r="T7" s="1103"/>
      <c r="U7" s="1103"/>
      <c r="V7" s="1103">
        <v>6963</v>
      </c>
      <c r="W7" s="1103"/>
      <c r="X7" s="1103"/>
      <c r="Y7" s="1103"/>
      <c r="Z7" s="1103"/>
      <c r="AA7" s="1103">
        <v>188</v>
      </c>
      <c r="AB7" s="1103"/>
      <c r="AC7" s="1103"/>
      <c r="AD7" s="1103"/>
      <c r="AE7" s="1104"/>
      <c r="AF7" s="1105">
        <v>178</v>
      </c>
      <c r="AG7" s="1106"/>
      <c r="AH7" s="1106"/>
      <c r="AI7" s="1106"/>
      <c r="AJ7" s="1107"/>
      <c r="AK7" s="1108">
        <v>248</v>
      </c>
      <c r="AL7" s="1109"/>
      <c r="AM7" s="1109"/>
      <c r="AN7" s="1109"/>
      <c r="AO7" s="1109"/>
      <c r="AP7" s="1109">
        <v>6188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7151</v>
      </c>
      <c r="R23" s="1061"/>
      <c r="S23" s="1061"/>
      <c r="T23" s="1061"/>
      <c r="U23" s="1061"/>
      <c r="V23" s="1061">
        <v>6963</v>
      </c>
      <c r="W23" s="1061"/>
      <c r="X23" s="1061"/>
      <c r="Y23" s="1061"/>
      <c r="Z23" s="1061"/>
      <c r="AA23" s="1061">
        <v>188</v>
      </c>
      <c r="AB23" s="1061"/>
      <c r="AC23" s="1061"/>
      <c r="AD23" s="1061"/>
      <c r="AE23" s="1068"/>
      <c r="AF23" s="1069">
        <v>178</v>
      </c>
      <c r="AG23" s="1061"/>
      <c r="AH23" s="1061"/>
      <c r="AI23" s="1061"/>
      <c r="AJ23" s="1070"/>
      <c r="AK23" s="1071"/>
      <c r="AL23" s="1072"/>
      <c r="AM23" s="1072"/>
      <c r="AN23" s="1072"/>
      <c r="AO23" s="1072"/>
      <c r="AP23" s="1061">
        <v>6188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826</v>
      </c>
      <c r="R28" s="1051"/>
      <c r="S28" s="1051"/>
      <c r="T28" s="1051"/>
      <c r="U28" s="1051"/>
      <c r="V28" s="1051">
        <v>826</v>
      </c>
      <c r="W28" s="1051"/>
      <c r="X28" s="1051"/>
      <c r="Y28" s="1051"/>
      <c r="Z28" s="1051"/>
      <c r="AA28" s="1051">
        <v>0</v>
      </c>
      <c r="AB28" s="1051"/>
      <c r="AC28" s="1051"/>
      <c r="AD28" s="1051"/>
      <c r="AE28" s="1052"/>
      <c r="AF28" s="1053">
        <v>0</v>
      </c>
      <c r="AG28" s="1051"/>
      <c r="AH28" s="1051"/>
      <c r="AI28" s="1051"/>
      <c r="AJ28" s="1054"/>
      <c r="AK28" s="1042">
        <v>108</v>
      </c>
      <c r="AL28" s="1043"/>
      <c r="AM28" s="1043"/>
      <c r="AN28" s="1043"/>
      <c r="AO28" s="1043"/>
      <c r="AP28" s="1043">
        <v>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1068</v>
      </c>
      <c r="R29" s="1039"/>
      <c r="S29" s="1039"/>
      <c r="T29" s="1039"/>
      <c r="U29" s="1039"/>
      <c r="V29" s="1039">
        <v>1036</v>
      </c>
      <c r="W29" s="1039"/>
      <c r="X29" s="1039"/>
      <c r="Y29" s="1039"/>
      <c r="Z29" s="1039"/>
      <c r="AA29" s="1039">
        <v>32</v>
      </c>
      <c r="AB29" s="1039"/>
      <c r="AC29" s="1039"/>
      <c r="AD29" s="1039"/>
      <c r="AE29" s="1040"/>
      <c r="AF29" s="1035">
        <v>33</v>
      </c>
      <c r="AG29" s="1036"/>
      <c r="AH29" s="1036"/>
      <c r="AI29" s="1036"/>
      <c r="AJ29" s="1037"/>
      <c r="AK29" s="980">
        <v>245</v>
      </c>
      <c r="AL29" s="971"/>
      <c r="AM29" s="971"/>
      <c r="AN29" s="971"/>
      <c r="AO29" s="971"/>
      <c r="AP29" s="971">
        <v>67</v>
      </c>
      <c r="AQ29" s="971"/>
      <c r="AR29" s="971"/>
      <c r="AS29" s="971"/>
      <c r="AT29" s="971"/>
      <c r="AU29" s="971">
        <v>65</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138</v>
      </c>
      <c r="R30" s="1039"/>
      <c r="S30" s="1039"/>
      <c r="T30" s="1039"/>
      <c r="U30" s="1039"/>
      <c r="V30" s="1039">
        <v>138</v>
      </c>
      <c r="W30" s="1039"/>
      <c r="X30" s="1039"/>
      <c r="Y30" s="1039"/>
      <c r="Z30" s="1039"/>
      <c r="AA30" s="1039">
        <v>0</v>
      </c>
      <c r="AB30" s="1039"/>
      <c r="AC30" s="1039"/>
      <c r="AD30" s="1039"/>
      <c r="AE30" s="1040"/>
      <c r="AF30" s="1035">
        <v>0</v>
      </c>
      <c r="AG30" s="1036"/>
      <c r="AH30" s="1036"/>
      <c r="AI30" s="1036"/>
      <c r="AJ30" s="1037"/>
      <c r="AK30" s="980">
        <v>46</v>
      </c>
      <c r="AL30" s="971"/>
      <c r="AM30" s="971"/>
      <c r="AN30" s="971"/>
      <c r="AO30" s="971"/>
      <c r="AP30" s="971">
        <v>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213</v>
      </c>
      <c r="R31" s="1039"/>
      <c r="S31" s="1039"/>
      <c r="T31" s="1039"/>
      <c r="U31" s="1039"/>
      <c r="V31" s="1039">
        <v>200</v>
      </c>
      <c r="W31" s="1039"/>
      <c r="X31" s="1039"/>
      <c r="Y31" s="1039"/>
      <c r="Z31" s="1039"/>
      <c r="AA31" s="1039">
        <v>13</v>
      </c>
      <c r="AB31" s="1039"/>
      <c r="AC31" s="1039"/>
      <c r="AD31" s="1039"/>
      <c r="AE31" s="1040"/>
      <c r="AF31" s="1035">
        <v>250</v>
      </c>
      <c r="AG31" s="1036"/>
      <c r="AH31" s="1036"/>
      <c r="AI31" s="1036"/>
      <c r="AJ31" s="1037"/>
      <c r="AK31" s="980">
        <v>0</v>
      </c>
      <c r="AL31" s="971"/>
      <c r="AM31" s="971"/>
      <c r="AN31" s="971"/>
      <c r="AO31" s="971"/>
      <c r="AP31" s="971">
        <v>555</v>
      </c>
      <c r="AQ31" s="971"/>
      <c r="AR31" s="971"/>
      <c r="AS31" s="971"/>
      <c r="AT31" s="971"/>
      <c r="AU31" s="971" t="s">
        <v>550</v>
      </c>
      <c r="AV31" s="971"/>
      <c r="AW31" s="971"/>
      <c r="AX31" s="971"/>
      <c r="AY31" s="971"/>
      <c r="AZ31" s="1041" t="s">
        <v>550</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44</v>
      </c>
      <c r="R32" s="1039"/>
      <c r="S32" s="1039"/>
      <c r="T32" s="1039"/>
      <c r="U32" s="1039"/>
      <c r="V32" s="1039">
        <v>44</v>
      </c>
      <c r="W32" s="1039"/>
      <c r="X32" s="1039"/>
      <c r="Y32" s="1039"/>
      <c r="Z32" s="1039"/>
      <c r="AA32" s="1039">
        <v>0</v>
      </c>
      <c r="AB32" s="1039"/>
      <c r="AC32" s="1039"/>
      <c r="AD32" s="1039"/>
      <c r="AE32" s="1040"/>
      <c r="AF32" s="1035">
        <v>0</v>
      </c>
      <c r="AG32" s="1036"/>
      <c r="AH32" s="1036"/>
      <c r="AI32" s="1036"/>
      <c r="AJ32" s="1037"/>
      <c r="AK32" s="980">
        <v>28</v>
      </c>
      <c r="AL32" s="971"/>
      <c r="AM32" s="971"/>
      <c r="AN32" s="971"/>
      <c r="AO32" s="971"/>
      <c r="AP32" s="971">
        <v>25</v>
      </c>
      <c r="AQ32" s="971"/>
      <c r="AR32" s="971"/>
      <c r="AS32" s="971"/>
      <c r="AT32" s="971"/>
      <c r="AU32" s="971">
        <v>21</v>
      </c>
      <c r="AV32" s="971"/>
      <c r="AW32" s="971"/>
      <c r="AX32" s="971"/>
      <c r="AY32" s="971"/>
      <c r="AZ32" s="1041" t="s">
        <v>550</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370</v>
      </c>
      <c r="R33" s="1039"/>
      <c r="S33" s="1039"/>
      <c r="T33" s="1039"/>
      <c r="U33" s="1039"/>
      <c r="V33" s="1039">
        <v>363</v>
      </c>
      <c r="W33" s="1039"/>
      <c r="X33" s="1039"/>
      <c r="Y33" s="1039"/>
      <c r="Z33" s="1039"/>
      <c r="AA33" s="1039">
        <v>7</v>
      </c>
      <c r="AB33" s="1039"/>
      <c r="AC33" s="1039"/>
      <c r="AD33" s="1039"/>
      <c r="AE33" s="1040"/>
      <c r="AF33" s="1035">
        <v>14</v>
      </c>
      <c r="AG33" s="1036"/>
      <c r="AH33" s="1036"/>
      <c r="AI33" s="1036"/>
      <c r="AJ33" s="1037"/>
      <c r="AK33" s="980">
        <v>240</v>
      </c>
      <c r="AL33" s="971"/>
      <c r="AM33" s="971"/>
      <c r="AN33" s="971"/>
      <c r="AO33" s="971"/>
      <c r="AP33" s="971">
        <v>1400</v>
      </c>
      <c r="AQ33" s="971"/>
      <c r="AR33" s="971"/>
      <c r="AS33" s="971"/>
      <c r="AT33" s="971"/>
      <c r="AU33" s="971">
        <v>1156</v>
      </c>
      <c r="AV33" s="971"/>
      <c r="AW33" s="971"/>
      <c r="AX33" s="971"/>
      <c r="AY33" s="971"/>
      <c r="AZ33" s="1041" t="s">
        <v>550</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397</v>
      </c>
      <c r="C34" s="1031"/>
      <c r="D34" s="1031"/>
      <c r="E34" s="1031"/>
      <c r="F34" s="1031"/>
      <c r="G34" s="1031"/>
      <c r="H34" s="1031"/>
      <c r="I34" s="1031"/>
      <c r="J34" s="1031"/>
      <c r="K34" s="1031"/>
      <c r="L34" s="1031"/>
      <c r="M34" s="1031"/>
      <c r="N34" s="1031"/>
      <c r="O34" s="1031"/>
      <c r="P34" s="1032"/>
      <c r="Q34" s="1038">
        <v>16</v>
      </c>
      <c r="R34" s="1039"/>
      <c r="S34" s="1039"/>
      <c r="T34" s="1039"/>
      <c r="U34" s="1039"/>
      <c r="V34" s="1039">
        <v>16</v>
      </c>
      <c r="W34" s="1039"/>
      <c r="X34" s="1039"/>
      <c r="Y34" s="1039"/>
      <c r="Z34" s="1039"/>
      <c r="AA34" s="1039">
        <v>0</v>
      </c>
      <c r="AB34" s="1039"/>
      <c r="AC34" s="1039"/>
      <c r="AD34" s="1039"/>
      <c r="AE34" s="1040"/>
      <c r="AF34" s="1035">
        <v>0</v>
      </c>
      <c r="AG34" s="1036"/>
      <c r="AH34" s="1036"/>
      <c r="AI34" s="1036"/>
      <c r="AJ34" s="1037"/>
      <c r="AK34" s="980">
        <v>10</v>
      </c>
      <c r="AL34" s="971"/>
      <c r="AM34" s="971"/>
      <c r="AN34" s="971"/>
      <c r="AO34" s="971"/>
      <c r="AP34" s="971">
        <v>52</v>
      </c>
      <c r="AQ34" s="971"/>
      <c r="AR34" s="971"/>
      <c r="AS34" s="971"/>
      <c r="AT34" s="971"/>
      <c r="AU34" s="971">
        <v>34</v>
      </c>
      <c r="AV34" s="971"/>
      <c r="AW34" s="971"/>
      <c r="AX34" s="971"/>
      <c r="AY34" s="971"/>
      <c r="AZ34" s="1041" t="s">
        <v>550</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297</v>
      </c>
      <c r="AG63" s="959"/>
      <c r="AH63" s="959"/>
      <c r="AI63" s="959"/>
      <c r="AJ63" s="1022"/>
      <c r="AK63" s="1023"/>
      <c r="AL63" s="963"/>
      <c r="AM63" s="963"/>
      <c r="AN63" s="963"/>
      <c r="AO63" s="963"/>
      <c r="AP63" s="959">
        <v>2099</v>
      </c>
      <c r="AQ63" s="959"/>
      <c r="AR63" s="959"/>
      <c r="AS63" s="959"/>
      <c r="AT63" s="959"/>
      <c r="AU63" s="959">
        <v>1276</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551</v>
      </c>
      <c r="C68" s="986"/>
      <c r="D68" s="986"/>
      <c r="E68" s="986"/>
      <c r="F68" s="986"/>
      <c r="G68" s="986"/>
      <c r="H68" s="986"/>
      <c r="I68" s="986"/>
      <c r="J68" s="986"/>
      <c r="K68" s="986"/>
      <c r="L68" s="986"/>
      <c r="M68" s="986"/>
      <c r="N68" s="986"/>
      <c r="O68" s="986"/>
      <c r="P68" s="987"/>
      <c r="Q68" s="988">
        <v>1162</v>
      </c>
      <c r="R68" s="982"/>
      <c r="S68" s="982"/>
      <c r="T68" s="982"/>
      <c r="U68" s="982"/>
      <c r="V68" s="982">
        <v>1138</v>
      </c>
      <c r="W68" s="982"/>
      <c r="X68" s="982"/>
      <c r="Y68" s="982"/>
      <c r="Z68" s="982"/>
      <c r="AA68" s="982">
        <v>24</v>
      </c>
      <c r="AB68" s="982"/>
      <c r="AC68" s="982"/>
      <c r="AD68" s="982"/>
      <c r="AE68" s="982"/>
      <c r="AF68" s="982">
        <v>24</v>
      </c>
      <c r="AG68" s="982"/>
      <c r="AH68" s="982"/>
      <c r="AI68" s="982"/>
      <c r="AJ68" s="982"/>
      <c r="AK68" s="982" t="s">
        <v>550</v>
      </c>
      <c r="AL68" s="982"/>
      <c r="AM68" s="982"/>
      <c r="AN68" s="982"/>
      <c r="AO68" s="982"/>
      <c r="AP68" s="982" t="s">
        <v>550</v>
      </c>
      <c r="AQ68" s="982"/>
      <c r="AR68" s="982"/>
      <c r="AS68" s="982"/>
      <c r="AT68" s="982"/>
      <c r="AU68" s="982" t="s">
        <v>550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552</v>
      </c>
      <c r="C69" s="975"/>
      <c r="D69" s="975"/>
      <c r="E69" s="975"/>
      <c r="F69" s="975"/>
      <c r="G69" s="975"/>
      <c r="H69" s="975"/>
      <c r="I69" s="975"/>
      <c r="J69" s="975"/>
      <c r="K69" s="975"/>
      <c r="L69" s="975"/>
      <c r="M69" s="975"/>
      <c r="N69" s="975"/>
      <c r="O69" s="975"/>
      <c r="P69" s="976"/>
      <c r="Q69" s="977">
        <v>1008</v>
      </c>
      <c r="R69" s="971"/>
      <c r="S69" s="971"/>
      <c r="T69" s="971"/>
      <c r="U69" s="971"/>
      <c r="V69" s="971">
        <v>970</v>
      </c>
      <c r="W69" s="971"/>
      <c r="X69" s="971"/>
      <c r="Y69" s="971"/>
      <c r="Z69" s="971"/>
      <c r="AA69" s="971">
        <v>38</v>
      </c>
      <c r="AB69" s="971"/>
      <c r="AC69" s="971"/>
      <c r="AD69" s="971"/>
      <c r="AE69" s="971"/>
      <c r="AF69" s="971">
        <v>38</v>
      </c>
      <c r="AG69" s="971"/>
      <c r="AH69" s="971"/>
      <c r="AI69" s="971"/>
      <c r="AJ69" s="971"/>
      <c r="AK69" s="971" t="s">
        <v>550</v>
      </c>
      <c r="AL69" s="971"/>
      <c r="AM69" s="971"/>
      <c r="AN69" s="971"/>
      <c r="AO69" s="971"/>
      <c r="AP69" s="971">
        <v>35</v>
      </c>
      <c r="AQ69" s="971"/>
      <c r="AR69" s="971"/>
      <c r="AS69" s="971"/>
      <c r="AT69" s="971"/>
      <c r="AU69" s="971">
        <v>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62</v>
      </c>
      <c r="AG88" s="959"/>
      <c r="AH88" s="959"/>
      <c r="AI88" s="959"/>
      <c r="AJ88" s="959"/>
      <c r="AK88" s="963"/>
      <c r="AL88" s="963"/>
      <c r="AM88" s="963"/>
      <c r="AN88" s="963"/>
      <c r="AO88" s="963"/>
      <c r="AP88" s="959">
        <v>35</v>
      </c>
      <c r="AQ88" s="959"/>
      <c r="AR88" s="959"/>
      <c r="AS88" s="959"/>
      <c r="AT88" s="959"/>
      <c r="AU88" s="959">
        <v>7</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836564</v>
      </c>
      <c r="AB110" s="889"/>
      <c r="AC110" s="889"/>
      <c r="AD110" s="889"/>
      <c r="AE110" s="890"/>
      <c r="AF110" s="891">
        <v>819340</v>
      </c>
      <c r="AG110" s="889"/>
      <c r="AH110" s="889"/>
      <c r="AI110" s="889"/>
      <c r="AJ110" s="890"/>
      <c r="AK110" s="891">
        <v>846975</v>
      </c>
      <c r="AL110" s="889"/>
      <c r="AM110" s="889"/>
      <c r="AN110" s="889"/>
      <c r="AO110" s="890"/>
      <c r="AP110" s="892">
        <v>25.1</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6348856</v>
      </c>
      <c r="BR110" s="842"/>
      <c r="BS110" s="842"/>
      <c r="BT110" s="842"/>
      <c r="BU110" s="842"/>
      <c r="BV110" s="842">
        <v>6307918</v>
      </c>
      <c r="BW110" s="842"/>
      <c r="BX110" s="842"/>
      <c r="BY110" s="842"/>
      <c r="BZ110" s="842"/>
      <c r="CA110" s="842">
        <v>6188382</v>
      </c>
      <c r="CB110" s="842"/>
      <c r="CC110" s="842"/>
      <c r="CD110" s="842"/>
      <c r="CE110" s="842"/>
      <c r="CF110" s="866">
        <v>183.3</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1653136</v>
      </c>
      <c r="BR112" s="817"/>
      <c r="BS112" s="817"/>
      <c r="BT112" s="817"/>
      <c r="BU112" s="817"/>
      <c r="BV112" s="817">
        <v>1450889</v>
      </c>
      <c r="BW112" s="817"/>
      <c r="BX112" s="817"/>
      <c r="BY112" s="817"/>
      <c r="BZ112" s="817"/>
      <c r="CA112" s="817">
        <v>1276303</v>
      </c>
      <c r="CB112" s="817"/>
      <c r="CC112" s="817"/>
      <c r="CD112" s="817"/>
      <c r="CE112" s="817"/>
      <c r="CF112" s="875">
        <v>37.799999999999997</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273303</v>
      </c>
      <c r="AB113" s="919"/>
      <c r="AC113" s="919"/>
      <c r="AD113" s="919"/>
      <c r="AE113" s="920"/>
      <c r="AF113" s="921">
        <v>243718</v>
      </c>
      <c r="AG113" s="919"/>
      <c r="AH113" s="919"/>
      <c r="AI113" s="919"/>
      <c r="AJ113" s="920"/>
      <c r="AK113" s="921">
        <v>226051</v>
      </c>
      <c r="AL113" s="919"/>
      <c r="AM113" s="919"/>
      <c r="AN113" s="919"/>
      <c r="AO113" s="920"/>
      <c r="AP113" s="922">
        <v>6.7</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4623</v>
      </c>
      <c r="BR113" s="817"/>
      <c r="BS113" s="817"/>
      <c r="BT113" s="817"/>
      <c r="BU113" s="817"/>
      <c r="BV113" s="817">
        <v>2300</v>
      </c>
      <c r="BW113" s="817"/>
      <c r="BX113" s="817"/>
      <c r="BY113" s="817"/>
      <c r="BZ113" s="817"/>
      <c r="CA113" s="817">
        <v>7132</v>
      </c>
      <c r="CB113" s="817"/>
      <c r="CC113" s="817"/>
      <c r="CD113" s="817"/>
      <c r="CE113" s="817"/>
      <c r="CF113" s="875">
        <v>0.2</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11360</v>
      </c>
      <c r="AB114" s="780"/>
      <c r="AC114" s="780"/>
      <c r="AD114" s="780"/>
      <c r="AE114" s="781"/>
      <c r="AF114" s="782">
        <v>4650</v>
      </c>
      <c r="AG114" s="780"/>
      <c r="AH114" s="780"/>
      <c r="AI114" s="780"/>
      <c r="AJ114" s="781"/>
      <c r="AK114" s="782">
        <v>781</v>
      </c>
      <c r="AL114" s="780"/>
      <c r="AM114" s="780"/>
      <c r="AN114" s="780"/>
      <c r="AO114" s="781"/>
      <c r="AP114" s="824">
        <v>0</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1552998</v>
      </c>
      <c r="BR114" s="817"/>
      <c r="BS114" s="817"/>
      <c r="BT114" s="817"/>
      <c r="BU114" s="817"/>
      <c r="BV114" s="817">
        <v>1559718</v>
      </c>
      <c r="BW114" s="817"/>
      <c r="BX114" s="817"/>
      <c r="BY114" s="817"/>
      <c r="BZ114" s="817"/>
      <c r="CA114" s="817">
        <v>1588862</v>
      </c>
      <c r="CB114" s="817"/>
      <c r="CC114" s="817"/>
      <c r="CD114" s="817"/>
      <c r="CE114" s="817"/>
      <c r="CF114" s="875">
        <v>47.1</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2879</v>
      </c>
      <c r="AB115" s="919"/>
      <c r="AC115" s="919"/>
      <c r="AD115" s="919"/>
      <c r="AE115" s="920"/>
      <c r="AF115" s="921">
        <v>1913</v>
      </c>
      <c r="AG115" s="919"/>
      <c r="AH115" s="919"/>
      <c r="AI115" s="919"/>
      <c r="AJ115" s="920"/>
      <c r="AK115" s="921">
        <v>2519</v>
      </c>
      <c r="AL115" s="919"/>
      <c r="AM115" s="919"/>
      <c r="AN115" s="919"/>
      <c r="AO115" s="920"/>
      <c r="AP115" s="922">
        <v>0.1</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46</v>
      </c>
      <c r="AB116" s="780"/>
      <c r="AC116" s="780"/>
      <c r="AD116" s="780"/>
      <c r="AE116" s="781"/>
      <c r="AF116" s="782">
        <v>55</v>
      </c>
      <c r="AG116" s="780"/>
      <c r="AH116" s="780"/>
      <c r="AI116" s="780"/>
      <c r="AJ116" s="781"/>
      <c r="AK116" s="782">
        <v>48</v>
      </c>
      <c r="AL116" s="780"/>
      <c r="AM116" s="780"/>
      <c r="AN116" s="780"/>
      <c r="AO116" s="781"/>
      <c r="AP116" s="824">
        <v>0</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1124152</v>
      </c>
      <c r="AB117" s="903"/>
      <c r="AC117" s="903"/>
      <c r="AD117" s="903"/>
      <c r="AE117" s="904"/>
      <c r="AF117" s="905">
        <v>1069676</v>
      </c>
      <c r="AG117" s="903"/>
      <c r="AH117" s="903"/>
      <c r="AI117" s="903"/>
      <c r="AJ117" s="904"/>
      <c r="AK117" s="905">
        <v>1076374</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9559613</v>
      </c>
      <c r="BR119" s="845"/>
      <c r="BS119" s="845"/>
      <c r="BT119" s="845"/>
      <c r="BU119" s="845"/>
      <c r="BV119" s="845">
        <v>9320825</v>
      </c>
      <c r="BW119" s="845"/>
      <c r="BX119" s="845"/>
      <c r="BY119" s="845"/>
      <c r="BZ119" s="845"/>
      <c r="CA119" s="845">
        <v>9060679</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3369816</v>
      </c>
      <c r="BR120" s="842"/>
      <c r="BS120" s="842"/>
      <c r="BT120" s="842"/>
      <c r="BU120" s="842"/>
      <c r="BV120" s="842">
        <v>3544641</v>
      </c>
      <c r="BW120" s="842"/>
      <c r="BX120" s="842"/>
      <c r="BY120" s="842"/>
      <c r="BZ120" s="842"/>
      <c r="CA120" s="842">
        <v>3641142</v>
      </c>
      <c r="CB120" s="842"/>
      <c r="CC120" s="842"/>
      <c r="CD120" s="842"/>
      <c r="CE120" s="842"/>
      <c r="CF120" s="866">
        <v>107.8</v>
      </c>
      <c r="CG120" s="867"/>
      <c r="CH120" s="867"/>
      <c r="CI120" s="867"/>
      <c r="CJ120" s="867"/>
      <c r="CK120" s="868" t="s">
        <v>448</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1417958</v>
      </c>
      <c r="DH120" s="842"/>
      <c r="DI120" s="842"/>
      <c r="DJ120" s="842"/>
      <c r="DK120" s="842"/>
      <c r="DL120" s="842">
        <v>1281341</v>
      </c>
      <c r="DM120" s="842"/>
      <c r="DN120" s="842"/>
      <c r="DO120" s="842"/>
      <c r="DP120" s="842"/>
      <c r="DQ120" s="842">
        <v>1156485</v>
      </c>
      <c r="DR120" s="842"/>
      <c r="DS120" s="842"/>
      <c r="DT120" s="842"/>
      <c r="DU120" s="842"/>
      <c r="DV120" s="843">
        <v>34.200000000000003</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503775</v>
      </c>
      <c r="BR121" s="817"/>
      <c r="BS121" s="817"/>
      <c r="BT121" s="817"/>
      <c r="BU121" s="817"/>
      <c r="BV121" s="817">
        <v>549582</v>
      </c>
      <c r="BW121" s="817"/>
      <c r="BX121" s="817"/>
      <c r="BY121" s="817"/>
      <c r="BZ121" s="817"/>
      <c r="CA121" s="817">
        <v>586526</v>
      </c>
      <c r="CB121" s="817"/>
      <c r="CC121" s="817"/>
      <c r="CD121" s="817"/>
      <c r="CE121" s="817"/>
      <c r="CF121" s="875">
        <v>17.399999999999999</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v>151455</v>
      </c>
      <c r="DH121" s="817"/>
      <c r="DI121" s="817"/>
      <c r="DJ121" s="817"/>
      <c r="DK121" s="817"/>
      <c r="DL121" s="817">
        <v>100553</v>
      </c>
      <c r="DM121" s="817"/>
      <c r="DN121" s="817"/>
      <c r="DO121" s="817"/>
      <c r="DP121" s="817"/>
      <c r="DQ121" s="817">
        <v>64645</v>
      </c>
      <c r="DR121" s="817"/>
      <c r="DS121" s="817"/>
      <c r="DT121" s="817"/>
      <c r="DU121" s="817"/>
      <c r="DV121" s="794">
        <v>1.9</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5756801</v>
      </c>
      <c r="BR122" s="845"/>
      <c r="BS122" s="845"/>
      <c r="BT122" s="845"/>
      <c r="BU122" s="845"/>
      <c r="BV122" s="845">
        <v>5611401</v>
      </c>
      <c r="BW122" s="845"/>
      <c r="BX122" s="845"/>
      <c r="BY122" s="845"/>
      <c r="BZ122" s="845"/>
      <c r="CA122" s="845">
        <v>5406102</v>
      </c>
      <c r="CB122" s="845"/>
      <c r="CC122" s="845"/>
      <c r="CD122" s="845"/>
      <c r="CE122" s="845"/>
      <c r="CF122" s="846">
        <v>160.1</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51328</v>
      </c>
      <c r="DH122" s="817"/>
      <c r="DI122" s="817"/>
      <c r="DJ122" s="817"/>
      <c r="DK122" s="817"/>
      <c r="DL122" s="817">
        <v>42620</v>
      </c>
      <c r="DM122" s="817"/>
      <c r="DN122" s="817"/>
      <c r="DO122" s="817"/>
      <c r="DP122" s="817"/>
      <c r="DQ122" s="817">
        <v>33916</v>
      </c>
      <c r="DR122" s="817"/>
      <c r="DS122" s="817"/>
      <c r="DT122" s="817"/>
      <c r="DU122" s="817"/>
      <c r="DV122" s="794">
        <v>1</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9630392</v>
      </c>
      <c r="BR123" s="833"/>
      <c r="BS123" s="833"/>
      <c r="BT123" s="833"/>
      <c r="BU123" s="833"/>
      <c r="BV123" s="833">
        <v>9705624</v>
      </c>
      <c r="BW123" s="833"/>
      <c r="BX123" s="833"/>
      <c r="BY123" s="833"/>
      <c r="BZ123" s="833"/>
      <c r="CA123" s="833">
        <v>9633770</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32395</v>
      </c>
      <c r="DH123" s="780"/>
      <c r="DI123" s="780"/>
      <c r="DJ123" s="780"/>
      <c r="DK123" s="781"/>
      <c r="DL123" s="782">
        <v>26375</v>
      </c>
      <c r="DM123" s="780"/>
      <c r="DN123" s="780"/>
      <c r="DO123" s="780"/>
      <c r="DP123" s="781"/>
      <c r="DQ123" s="782">
        <v>21257</v>
      </c>
      <c r="DR123" s="780"/>
      <c r="DS123" s="780"/>
      <c r="DT123" s="780"/>
      <c r="DU123" s="781"/>
      <c r="DV123" s="824">
        <v>0.6</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2879</v>
      </c>
      <c r="AB127" s="780"/>
      <c r="AC127" s="780"/>
      <c r="AD127" s="780"/>
      <c r="AE127" s="781"/>
      <c r="AF127" s="782">
        <v>1913</v>
      </c>
      <c r="AG127" s="780"/>
      <c r="AH127" s="780"/>
      <c r="AI127" s="780"/>
      <c r="AJ127" s="781"/>
      <c r="AK127" s="782">
        <v>2519</v>
      </c>
      <c r="AL127" s="780"/>
      <c r="AM127" s="780"/>
      <c r="AN127" s="780"/>
      <c r="AO127" s="781"/>
      <c r="AP127" s="824">
        <v>0.1</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87740</v>
      </c>
      <c r="AB128" s="801"/>
      <c r="AC128" s="801"/>
      <c r="AD128" s="801"/>
      <c r="AE128" s="802"/>
      <c r="AF128" s="803">
        <v>86933</v>
      </c>
      <c r="AG128" s="801"/>
      <c r="AH128" s="801"/>
      <c r="AI128" s="801"/>
      <c r="AJ128" s="802"/>
      <c r="AK128" s="803">
        <v>85971</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4160365</v>
      </c>
      <c r="AB129" s="780"/>
      <c r="AC129" s="780"/>
      <c r="AD129" s="780"/>
      <c r="AE129" s="781"/>
      <c r="AF129" s="782">
        <v>4036000</v>
      </c>
      <c r="AG129" s="780"/>
      <c r="AH129" s="780"/>
      <c r="AI129" s="780"/>
      <c r="AJ129" s="781"/>
      <c r="AK129" s="782">
        <v>4061398</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719075</v>
      </c>
      <c r="AB130" s="780"/>
      <c r="AC130" s="780"/>
      <c r="AD130" s="780"/>
      <c r="AE130" s="781"/>
      <c r="AF130" s="782">
        <v>681613</v>
      </c>
      <c r="AG130" s="780"/>
      <c r="AH130" s="780"/>
      <c r="AI130" s="780"/>
      <c r="AJ130" s="781"/>
      <c r="AK130" s="782">
        <v>684447</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3441290</v>
      </c>
      <c r="AB131" s="764"/>
      <c r="AC131" s="764"/>
      <c r="AD131" s="764"/>
      <c r="AE131" s="765"/>
      <c r="AF131" s="766">
        <v>3354387</v>
      </c>
      <c r="AG131" s="764"/>
      <c r="AH131" s="764"/>
      <c r="AI131" s="764"/>
      <c r="AJ131" s="765"/>
      <c r="AK131" s="766">
        <v>3376951</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9.2214547450000008</v>
      </c>
      <c r="AB132" s="745"/>
      <c r="AC132" s="745"/>
      <c r="AD132" s="745"/>
      <c r="AE132" s="746"/>
      <c r="AF132" s="747">
        <v>8.9771991129999993</v>
      </c>
      <c r="AG132" s="745"/>
      <c r="AH132" s="745"/>
      <c r="AI132" s="745"/>
      <c r="AJ132" s="746"/>
      <c r="AK132" s="747">
        <v>9.0601255389999995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9.9</v>
      </c>
      <c r="AB133" s="724"/>
      <c r="AC133" s="724"/>
      <c r="AD133" s="724"/>
      <c r="AE133" s="725"/>
      <c r="AF133" s="723">
        <v>9.1999999999999993</v>
      </c>
      <c r="AG133" s="724"/>
      <c r="AH133" s="724"/>
      <c r="AI133" s="724"/>
      <c r="AJ133" s="725"/>
      <c r="AK133" s="723">
        <v>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2glv3K9GaRO1YLhmcMBmR/wDpUTZshHGiwFgl8zC9VwKF7JCwP/m1Pi5hstU2v/DDCWP4QaLK9GixAiv5dTJQ==" saltValue="jT9xOm5FRdlTNhNUidFr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3CNr3t9kezJPazaLezrH5jK/vxd4H7v+7B2XIzSqQUua3dJEF+eKwE+tSlcCi01MH8EdjmNigATdbmiVqXelwQ==" saltValue="c6PyFuw7iHyt9uiwcoU3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kamx9mqvJF4VupiQU8vp25N4iGx6AiNCS04tc1dm/xT8x20jQ2REl4iKdxxRwMewy7MhhqugTZuTKS0X8tudg==" saltValue="5ocnzQ2UCMKCZcDcJdT4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1101645</v>
      </c>
      <c r="AP9" s="281">
        <v>179567</v>
      </c>
      <c r="AQ9" s="282">
        <v>171003</v>
      </c>
      <c r="AR9" s="283">
        <v>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217705</v>
      </c>
      <c r="AP10" s="284">
        <v>35486</v>
      </c>
      <c r="AQ10" s="285">
        <v>27322</v>
      </c>
      <c r="AR10" s="286">
        <v>29.9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t="s">
        <v>489</v>
      </c>
      <c r="AP11" s="284" t="s">
        <v>489</v>
      </c>
      <c r="AQ11" s="285">
        <v>5560</v>
      </c>
      <c r="AR11" s="286" t="s">
        <v>489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490</v>
      </c>
      <c r="AL12" s="1131"/>
      <c r="AM12" s="1131"/>
      <c r="AN12" s="1132"/>
      <c r="AO12" s="284" t="s">
        <v>489</v>
      </c>
      <c r="AP12" s="284" t="s">
        <v>489</v>
      </c>
      <c r="AQ12" s="285">
        <v>49</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t="s">
        <v>489</v>
      </c>
      <c r="AP13" s="284" t="s">
        <v>489</v>
      </c>
      <c r="AQ13" s="285">
        <v>6397</v>
      </c>
      <c r="AR13" s="286" t="s">
        <v>489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6647</v>
      </c>
      <c r="AP14" s="284">
        <v>1083</v>
      </c>
      <c r="AQ14" s="285">
        <v>3603</v>
      </c>
      <c r="AR14" s="286">
        <v>-69.900000000000006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-38564</v>
      </c>
      <c r="AP15" s="284">
        <v>-6286</v>
      </c>
      <c r="AQ15" s="285">
        <v>-9266</v>
      </c>
      <c r="AR15" s="286">
        <v>-32.200000000000003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1287433</v>
      </c>
      <c r="AP16" s="284">
        <v>209851</v>
      </c>
      <c r="AQ16" s="285">
        <v>204668</v>
      </c>
      <c r="AR16" s="286">
        <v>2.5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17.440000000000001</v>
      </c>
      <c r="AP21" s="298">
        <v>17.07</v>
      </c>
      <c r="AQ21" s="299">
        <v>0.37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95.3</v>
      </c>
      <c r="AP22" s="303">
        <v>95.6</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846975</v>
      </c>
      <c r="AP32" s="312">
        <v>138056</v>
      </c>
      <c r="AQ32" s="313">
        <v>121688</v>
      </c>
      <c r="AR32" s="314">
        <v>13.5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489</v>
      </c>
      <c r="AP33" s="312" t="s">
        <v>489</v>
      </c>
      <c r="AQ33" s="313">
        <v>42</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489</v>
      </c>
      <c r="AP34" s="312" t="s">
        <v>489</v>
      </c>
      <c r="AQ34" s="313">
        <v>167</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226051</v>
      </c>
      <c r="AP35" s="312">
        <v>36846</v>
      </c>
      <c r="AQ35" s="313">
        <v>24481</v>
      </c>
      <c r="AR35" s="314">
        <v>50.5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781</v>
      </c>
      <c r="AP36" s="312">
        <v>127</v>
      </c>
      <c r="AQ36" s="313">
        <v>4187</v>
      </c>
      <c r="AR36" s="314">
        <v>-97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2519</v>
      </c>
      <c r="AP37" s="312">
        <v>411</v>
      </c>
      <c r="AQ37" s="313">
        <v>813</v>
      </c>
      <c r="AR37" s="314">
        <v>-49.4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v>48</v>
      </c>
      <c r="AP38" s="315">
        <v>8</v>
      </c>
      <c r="AQ38" s="316">
        <v>19</v>
      </c>
      <c r="AR38" s="304">
        <v>-57.9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-85971</v>
      </c>
      <c r="AP39" s="312">
        <v>-14013</v>
      </c>
      <c r="AQ39" s="313">
        <v>-4925</v>
      </c>
      <c r="AR39" s="314">
        <v>184.5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-684447</v>
      </c>
      <c r="AP40" s="312">
        <v>-111564</v>
      </c>
      <c r="AQ40" s="313">
        <v>-96916</v>
      </c>
      <c r="AR40" s="314">
        <v>15.1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305956</v>
      </c>
      <c r="AP41" s="312">
        <v>49871</v>
      </c>
      <c r="AQ41" s="313">
        <v>49555</v>
      </c>
      <c r="AR41" s="314">
        <v>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849371</v>
      </c>
      <c r="AN51" s="334">
        <v>124981</v>
      </c>
      <c r="AO51" s="335">
        <v>10.199999999999999</v>
      </c>
      <c r="AP51" s="336">
        <v>190274</v>
      </c>
      <c r="AQ51" s="337">
        <v>13.6</v>
      </c>
      <c r="AR51" s="338">
        <v>-3.4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482294</v>
      </c>
      <c r="AN52" s="342">
        <v>70967</v>
      </c>
      <c r="AO52" s="343">
        <v>-7</v>
      </c>
      <c r="AP52" s="344">
        <v>88584</v>
      </c>
      <c r="AQ52" s="345">
        <v>7.3</v>
      </c>
      <c r="AR52" s="346">
        <v>-14.3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784072</v>
      </c>
      <c r="AN53" s="334">
        <v>117711</v>
      </c>
      <c r="AO53" s="335">
        <v>-5.8</v>
      </c>
      <c r="AP53" s="336">
        <v>200194</v>
      </c>
      <c r="AQ53" s="337">
        <v>5.2</v>
      </c>
      <c r="AR53" s="338">
        <v>-11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388306</v>
      </c>
      <c r="AN54" s="342">
        <v>58295</v>
      </c>
      <c r="AO54" s="343">
        <v>-17.899999999999999</v>
      </c>
      <c r="AP54" s="344">
        <v>106422</v>
      </c>
      <c r="AQ54" s="345">
        <v>20.100000000000001</v>
      </c>
      <c r="AR54" s="346">
        <v>-38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910151</v>
      </c>
      <c r="AN55" s="334">
        <v>139359</v>
      </c>
      <c r="AO55" s="335">
        <v>18.399999999999999</v>
      </c>
      <c r="AP55" s="336">
        <v>196914</v>
      </c>
      <c r="AQ55" s="337">
        <v>-1.6</v>
      </c>
      <c r="AR55" s="338">
        <v>20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309672</v>
      </c>
      <c r="AN56" s="342">
        <v>47416</v>
      </c>
      <c r="AO56" s="343">
        <v>-18.7</v>
      </c>
      <c r="AP56" s="344">
        <v>98966</v>
      </c>
      <c r="AQ56" s="345">
        <v>-7</v>
      </c>
      <c r="AR56" s="346">
        <v>-11.7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670197</v>
      </c>
      <c r="AN57" s="334">
        <v>105360</v>
      </c>
      <c r="AO57" s="335">
        <v>-24.4</v>
      </c>
      <c r="AP57" s="336">
        <v>204757</v>
      </c>
      <c r="AQ57" s="337">
        <v>4</v>
      </c>
      <c r="AR57" s="338">
        <v>-28.4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322859</v>
      </c>
      <c r="AN58" s="342">
        <v>50756</v>
      </c>
      <c r="AO58" s="343">
        <v>7</v>
      </c>
      <c r="AP58" s="344">
        <v>106071</v>
      </c>
      <c r="AQ58" s="345">
        <v>7.2</v>
      </c>
      <c r="AR58" s="346">
        <v>-0.2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483478</v>
      </c>
      <c r="AN59" s="334">
        <v>78807</v>
      </c>
      <c r="AO59" s="335">
        <v>-25.2</v>
      </c>
      <c r="AP59" s="336">
        <v>194971</v>
      </c>
      <c r="AQ59" s="337">
        <v>-4.8</v>
      </c>
      <c r="AR59" s="338">
        <v>-20.399999999999999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199373</v>
      </c>
      <c r="AN60" s="342">
        <v>32498</v>
      </c>
      <c r="AO60" s="343">
        <v>-36</v>
      </c>
      <c r="AP60" s="344">
        <v>105966</v>
      </c>
      <c r="AQ60" s="345">
        <v>-0.1</v>
      </c>
      <c r="AR60" s="346">
        <v>-35.9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739454</v>
      </c>
      <c r="AN61" s="349">
        <v>113244</v>
      </c>
      <c r="AO61" s="350">
        <v>-5.4</v>
      </c>
      <c r="AP61" s="351">
        <v>197422</v>
      </c>
      <c r="AQ61" s="352">
        <v>3.3</v>
      </c>
      <c r="AR61" s="338">
        <v>-8.6999999999999993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340501</v>
      </c>
      <c r="AN62" s="342">
        <v>51986</v>
      </c>
      <c r="AO62" s="343">
        <v>-14.5</v>
      </c>
      <c r="AP62" s="344">
        <v>101202</v>
      </c>
      <c r="AQ62" s="345">
        <v>5.5</v>
      </c>
      <c r="AR62" s="346">
        <v>-20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Twd8HWlawNh9sRZvQVS/0WmzbrwqgpotBxpl2xcjnHETudB9P4artm3cyypWfPYyNIEVC1KPq6kZtEuEfYNG1Q==" saltValue="19Bg3Kw7kXx5pbcSCEK8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bxbrPMH4NiRckQlpCiqBs9z3Z17AaxV1QvL848jHid5y4vKf4iNAnscbsP5mpv8TprG36UybHJij7369xQ56Wg==" saltValue="AeBJazOCURfBhHLgFxJ2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lGJWs/VOF79uG7QhLsDlpT/HgohKLro2jCJWhTbTIEQtA0yIyYzz0iXm7Uk7CFuJia83yCH0dIVnM/OMFuox1A==" saltValue="oDC58pQXyKjviBOwwz8l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41.07</v>
      </c>
      <c r="G47" s="12">
        <v>39.81</v>
      </c>
      <c r="H47" s="12">
        <v>37.54</v>
      </c>
      <c r="I47" s="12">
        <v>38.700000000000003</v>
      </c>
      <c r="J47" s="13">
        <v>38.4</v>
      </c>
    </row>
    <row r="48" spans="2:10" ht="57.75" customHeight="1" x14ac:dyDescent="0.15">
      <c r="B48" s="14"/>
      <c r="C48" s="1141" t="s">
        <v>4</v>
      </c>
      <c r="D48" s="1141"/>
      <c r="E48" s="1142"/>
      <c r="F48" s="15">
        <v>0.8</v>
      </c>
      <c r="G48" s="16">
        <v>0.27</v>
      </c>
      <c r="H48" s="16">
        <v>4.62</v>
      </c>
      <c r="I48" s="16">
        <v>5.63</v>
      </c>
      <c r="J48" s="17">
        <v>4.38</v>
      </c>
    </row>
    <row r="49" spans="2:10" ht="57.75" customHeight="1" thickBot="1" x14ac:dyDescent="0.2">
      <c r="B49" s="18"/>
      <c r="C49" s="1143" t="s">
        <v>5</v>
      </c>
      <c r="D49" s="1143"/>
      <c r="E49" s="1144"/>
      <c r="F49" s="19">
        <v>0.48</v>
      </c>
      <c r="G49" s="20" t="s">
        <v>533</v>
      </c>
      <c r="H49" s="20">
        <v>4.5</v>
      </c>
      <c r="I49" s="20">
        <v>0.86</v>
      </c>
      <c r="J49" s="21" t="s">
        <v>534</v>
      </c>
    </row>
    <row r="50" spans="2:10" x14ac:dyDescent="0.15"/>
  </sheetData>
  <sheetProtection algorithmName="SHA-512" hashValue="35YxrBGhyX3jPVbY9pg7DqO/fZVIQP5bpJ3cgxSrUtFKnIEyblp7UsY6/smVf/gF0bvE94mhWIUn/4nrKlMkng==" saltValue="xN/BtpYS6ynlp9uUh0mr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7.96</v>
      </c>
      <c r="G34" s="33">
        <v>7.14</v>
      </c>
      <c r="H34" s="33">
        <v>6.06</v>
      </c>
      <c r="I34" s="33">
        <v>6.01</v>
      </c>
      <c r="J34" s="34">
        <v>6.14</v>
      </c>
      <c r="K34" s="22"/>
      <c r="L34" s="22"/>
      <c r="M34" s="22"/>
      <c r="N34" s="22"/>
      <c r="O34" s="22"/>
      <c r="P34" s="22"/>
    </row>
    <row r="35" spans="1:16" ht="39" customHeight="1" x14ac:dyDescent="0.15">
      <c r="A35" s="22"/>
      <c r="B35" s="35"/>
      <c r="C35" s="1145" t="s">
        <v>536</v>
      </c>
      <c r="D35" s="1146"/>
      <c r="E35" s="1147"/>
      <c r="F35" s="36">
        <v>0.8</v>
      </c>
      <c r="G35" s="37">
        <v>0.26</v>
      </c>
      <c r="H35" s="37">
        <v>4.62</v>
      </c>
      <c r="I35" s="37">
        <v>5.62</v>
      </c>
      <c r="J35" s="38">
        <v>4.37</v>
      </c>
      <c r="K35" s="22"/>
      <c r="L35" s="22"/>
      <c r="M35" s="22"/>
      <c r="N35" s="22"/>
      <c r="O35" s="22"/>
      <c r="P35" s="22"/>
    </row>
    <row r="36" spans="1:16" ht="39" customHeight="1" x14ac:dyDescent="0.15">
      <c r="A36" s="22"/>
      <c r="B36" s="35"/>
      <c r="C36" s="1145" t="s">
        <v>537</v>
      </c>
      <c r="D36" s="1146"/>
      <c r="E36" s="1147"/>
      <c r="F36" s="36">
        <v>0.25</v>
      </c>
      <c r="G36" s="37">
        <v>0.21</v>
      </c>
      <c r="H36" s="37">
        <v>1.22</v>
      </c>
      <c r="I36" s="37">
        <v>1.18</v>
      </c>
      <c r="J36" s="38">
        <v>0.8</v>
      </c>
      <c r="K36" s="22"/>
      <c r="L36" s="22"/>
      <c r="M36" s="22"/>
      <c r="N36" s="22"/>
      <c r="O36" s="22"/>
      <c r="P36" s="22"/>
    </row>
    <row r="37" spans="1:16" ht="39" customHeight="1" x14ac:dyDescent="0.15">
      <c r="A37" s="22"/>
      <c r="B37" s="35"/>
      <c r="C37" s="1145" t="s">
        <v>538</v>
      </c>
      <c r="D37" s="1146"/>
      <c r="E37" s="1147"/>
      <c r="F37" s="36">
        <v>0</v>
      </c>
      <c r="G37" s="37">
        <v>0</v>
      </c>
      <c r="H37" s="37">
        <v>0</v>
      </c>
      <c r="I37" s="37">
        <v>0</v>
      </c>
      <c r="J37" s="38">
        <v>0.34</v>
      </c>
      <c r="K37" s="22"/>
      <c r="L37" s="22"/>
      <c r="M37" s="22"/>
      <c r="N37" s="22"/>
      <c r="O37" s="22"/>
      <c r="P37" s="22"/>
    </row>
    <row r="38" spans="1:16" ht="39" customHeight="1" x14ac:dyDescent="0.15">
      <c r="A38" s="22"/>
      <c r="B38" s="35"/>
      <c r="C38" s="1145" t="s">
        <v>539</v>
      </c>
      <c r="D38" s="1146"/>
      <c r="E38" s="1147"/>
      <c r="F38" s="36">
        <v>0</v>
      </c>
      <c r="G38" s="37">
        <v>0</v>
      </c>
      <c r="H38" s="37">
        <v>0.01</v>
      </c>
      <c r="I38" s="37">
        <v>0</v>
      </c>
      <c r="J38" s="38">
        <v>0</v>
      </c>
      <c r="K38" s="22"/>
      <c r="L38" s="22"/>
      <c r="M38" s="22"/>
      <c r="N38" s="22"/>
      <c r="O38" s="22"/>
      <c r="P38" s="22"/>
    </row>
    <row r="39" spans="1:16" ht="39" customHeight="1" x14ac:dyDescent="0.15">
      <c r="A39" s="22"/>
      <c r="B39" s="35"/>
      <c r="C39" s="1145" t="s">
        <v>540</v>
      </c>
      <c r="D39" s="1146"/>
      <c r="E39" s="1147"/>
      <c r="F39" s="36">
        <v>0</v>
      </c>
      <c r="G39" s="37">
        <v>0</v>
      </c>
      <c r="H39" s="37">
        <v>0</v>
      </c>
      <c r="I39" s="37">
        <v>0</v>
      </c>
      <c r="J39" s="38">
        <v>0</v>
      </c>
      <c r="K39" s="22"/>
      <c r="L39" s="22"/>
      <c r="M39" s="22"/>
      <c r="N39" s="22"/>
      <c r="O39" s="22"/>
      <c r="P39" s="22"/>
    </row>
    <row r="40" spans="1:16" ht="39" customHeight="1" x14ac:dyDescent="0.15">
      <c r="A40" s="22"/>
      <c r="B40" s="35"/>
      <c r="C40" s="1145" t="s">
        <v>541</v>
      </c>
      <c r="D40" s="1146"/>
      <c r="E40" s="1147"/>
      <c r="F40" s="36">
        <v>0.24</v>
      </c>
      <c r="G40" s="37">
        <v>0</v>
      </c>
      <c r="H40" s="37">
        <v>0</v>
      </c>
      <c r="I40" s="37">
        <v>0</v>
      </c>
      <c r="J40" s="38">
        <v>0</v>
      </c>
      <c r="K40" s="22"/>
      <c r="L40" s="22"/>
      <c r="M40" s="22"/>
      <c r="N40" s="22"/>
      <c r="O40" s="22"/>
      <c r="P40" s="22"/>
    </row>
    <row r="41" spans="1:16" ht="39" customHeight="1" x14ac:dyDescent="0.15">
      <c r="A41" s="22"/>
      <c r="B41" s="35"/>
      <c r="C41" s="1145" t="s">
        <v>542</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544</v>
      </c>
      <c r="D43" s="1149"/>
      <c r="E43" s="1150"/>
      <c r="F43" s="41" t="s">
        <v>489</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v9N2Aa3Dcp4LUN5nMZQARJ+R4DmSnRTKzjljOhyiuApJO9n0PvWqkeVJiYWWI/Rcpa8QCrXBzkOxaExByyZpg==" saltValue="OYN55pE/XwCcO/q8ZkIH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857</v>
      </c>
      <c r="L45" s="60">
        <v>823</v>
      </c>
      <c r="M45" s="60">
        <v>837</v>
      </c>
      <c r="N45" s="60">
        <v>819</v>
      </c>
      <c r="O45" s="61">
        <v>847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78"/>
      <c r="C48" s="1179"/>
      <c r="D48" s="62"/>
      <c r="E48" s="1155" t="s">
        <v>13</v>
      </c>
      <c r="F48" s="1155"/>
      <c r="G48" s="1155"/>
      <c r="H48" s="1155"/>
      <c r="I48" s="1155"/>
      <c r="J48" s="1156"/>
      <c r="K48" s="63">
        <v>291</v>
      </c>
      <c r="L48" s="64">
        <v>283</v>
      </c>
      <c r="M48" s="64">
        <v>273</v>
      </c>
      <c r="N48" s="64">
        <v>244</v>
      </c>
      <c r="O48" s="65">
        <v>226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14</v>
      </c>
      <c r="L49" s="64">
        <v>14</v>
      </c>
      <c r="M49" s="64">
        <v>11</v>
      </c>
      <c r="N49" s="64">
        <v>5</v>
      </c>
      <c r="O49" s="65">
        <v>1</v>
      </c>
      <c r="P49" s="48"/>
      <c r="Q49" s="48"/>
      <c r="R49" s="48"/>
      <c r="S49" s="48"/>
      <c r="T49" s="48"/>
      <c r="U49" s="48"/>
    </row>
    <row r="50" spans="1:21" ht="30.75" customHeight="1" x14ac:dyDescent="0.15">
      <c r="A50" s="48"/>
      <c r="B50" s="1178"/>
      <c r="C50" s="1179"/>
      <c r="D50" s="62"/>
      <c r="E50" s="1155" t="s">
        <v>15</v>
      </c>
      <c r="F50" s="1155"/>
      <c r="G50" s="1155"/>
      <c r="H50" s="1155"/>
      <c r="I50" s="1155"/>
      <c r="J50" s="1156"/>
      <c r="K50" s="63">
        <v>4</v>
      </c>
      <c r="L50" s="64">
        <v>3</v>
      </c>
      <c r="M50" s="64">
        <v>3</v>
      </c>
      <c r="N50" s="64">
        <v>2</v>
      </c>
      <c r="O50" s="65">
        <v>3</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824</v>
      </c>
      <c r="L52" s="64">
        <v>822</v>
      </c>
      <c r="M52" s="64">
        <v>808</v>
      </c>
      <c r="N52" s="64">
        <v>769</v>
      </c>
      <c r="O52" s="65">
        <v>771</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342</v>
      </c>
      <c r="L53" s="69">
        <v>301</v>
      </c>
      <c r="M53" s="69">
        <v>316</v>
      </c>
      <c r="N53" s="69">
        <v>301</v>
      </c>
      <c r="O53" s="70">
        <v>306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A7Amw+idngtZpS0uiC+zFbavPrGW+5jK6FgryFUuBT9ymVbogG/cm51L1Zvmm9EiAhUdaIga6qgxz8891B2zQ==" saltValue="ZyK9Mqf9BkeZ4zX16CEB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6484</v>
      </c>
      <c r="J41" s="356">
        <v>6467</v>
      </c>
      <c r="K41" s="356">
        <v>6349</v>
      </c>
      <c r="L41" s="356">
        <v>6308</v>
      </c>
      <c r="M41" s="357">
        <v>6188</v>
      </c>
    </row>
    <row r="42" spans="2:13" ht="27.75" customHeight="1" x14ac:dyDescent="0.15">
      <c r="B42" s="1186"/>
      <c r="C42" s="1187"/>
      <c r="D42" s="106"/>
      <c r="E42" s="1190" t="s">
        <v>32</v>
      </c>
      <c r="F42" s="1190"/>
      <c r="G42" s="1190"/>
      <c r="H42" s="1191"/>
      <c r="I42" s="358" t="s">
        <v>489</v>
      </c>
      <c r="J42" s="359" t="s">
        <v>489</v>
      </c>
      <c r="K42" s="359" t="s">
        <v>489</v>
      </c>
      <c r="L42" s="359" t="s">
        <v>489</v>
      </c>
      <c r="M42" s="360" t="s">
        <v>489</v>
      </c>
    </row>
    <row r="43" spans="2:13" ht="27.75" customHeight="1" x14ac:dyDescent="0.15">
      <c r="B43" s="1186"/>
      <c r="C43" s="1187"/>
      <c r="D43" s="106"/>
      <c r="E43" s="1190" t="s">
        <v>33</v>
      </c>
      <c r="F43" s="1190"/>
      <c r="G43" s="1190"/>
      <c r="H43" s="1191"/>
      <c r="I43" s="358">
        <v>2181</v>
      </c>
      <c r="J43" s="359">
        <v>1925</v>
      </c>
      <c r="K43" s="359">
        <v>1653</v>
      </c>
      <c r="L43" s="359">
        <v>1451</v>
      </c>
      <c r="M43" s="360">
        <v>1276</v>
      </c>
    </row>
    <row r="44" spans="2:13" ht="27.75" customHeight="1" x14ac:dyDescent="0.15">
      <c r="B44" s="1186"/>
      <c r="C44" s="1187"/>
      <c r="D44" s="106"/>
      <c r="E44" s="1190" t="s">
        <v>34</v>
      </c>
      <c r="F44" s="1190"/>
      <c r="G44" s="1190"/>
      <c r="H44" s="1191"/>
      <c r="I44" s="358">
        <v>30</v>
      </c>
      <c r="J44" s="359">
        <v>16</v>
      </c>
      <c r="K44" s="359">
        <v>5</v>
      </c>
      <c r="L44" s="359">
        <v>2</v>
      </c>
      <c r="M44" s="360">
        <v>7</v>
      </c>
    </row>
    <row r="45" spans="2:13" ht="27.75" customHeight="1" x14ac:dyDescent="0.15">
      <c r="B45" s="1186"/>
      <c r="C45" s="1187"/>
      <c r="D45" s="106"/>
      <c r="E45" s="1190" t="s">
        <v>35</v>
      </c>
      <c r="F45" s="1190"/>
      <c r="G45" s="1190"/>
      <c r="H45" s="1191"/>
      <c r="I45" s="358">
        <v>1562</v>
      </c>
      <c r="J45" s="359">
        <v>1560</v>
      </c>
      <c r="K45" s="359">
        <v>1553</v>
      </c>
      <c r="L45" s="359">
        <v>1560</v>
      </c>
      <c r="M45" s="360">
        <v>1589</v>
      </c>
    </row>
    <row r="46" spans="2:13" ht="27.75" customHeight="1" x14ac:dyDescent="0.15">
      <c r="B46" s="1186"/>
      <c r="C46" s="1187"/>
      <c r="D46" s="107"/>
      <c r="E46" s="1190" t="s">
        <v>36</v>
      </c>
      <c r="F46" s="1190"/>
      <c r="G46" s="1190"/>
      <c r="H46" s="1191"/>
      <c r="I46" s="358" t="s">
        <v>489</v>
      </c>
      <c r="J46" s="359" t="s">
        <v>489</v>
      </c>
      <c r="K46" s="359" t="s">
        <v>489</v>
      </c>
      <c r="L46" s="359" t="s">
        <v>489</v>
      </c>
      <c r="M46" s="360" t="s">
        <v>489</v>
      </c>
    </row>
    <row r="47" spans="2:13" ht="27.75" customHeight="1" x14ac:dyDescent="0.15">
      <c r="B47" s="1186"/>
      <c r="C47" s="1187"/>
      <c r="D47" s="108"/>
      <c r="E47" s="1200" t="s">
        <v>37</v>
      </c>
      <c r="F47" s="1201"/>
      <c r="G47" s="1201"/>
      <c r="H47" s="1202"/>
      <c r="I47" s="358" t="s">
        <v>489</v>
      </c>
      <c r="J47" s="359" t="s">
        <v>489</v>
      </c>
      <c r="K47" s="359" t="s">
        <v>489</v>
      </c>
      <c r="L47" s="359" t="s">
        <v>489</v>
      </c>
      <c r="M47" s="360" t="s">
        <v>489</v>
      </c>
    </row>
    <row r="48" spans="2:13" ht="27.75" customHeight="1" x14ac:dyDescent="0.15">
      <c r="B48" s="1186"/>
      <c r="C48" s="1187"/>
      <c r="D48" s="106"/>
      <c r="E48" s="1190" t="s">
        <v>38</v>
      </c>
      <c r="F48" s="1190"/>
      <c r="G48" s="1190"/>
      <c r="H48" s="1191"/>
      <c r="I48" s="358" t="s">
        <v>489</v>
      </c>
      <c r="J48" s="359" t="s">
        <v>489</v>
      </c>
      <c r="K48" s="359" t="s">
        <v>489</v>
      </c>
      <c r="L48" s="359" t="s">
        <v>489</v>
      </c>
      <c r="M48" s="360" t="s">
        <v>489</v>
      </c>
    </row>
    <row r="49" spans="2:13" ht="27.75" customHeight="1" x14ac:dyDescent="0.15">
      <c r="B49" s="1188"/>
      <c r="C49" s="1189"/>
      <c r="D49" s="106"/>
      <c r="E49" s="1190" t="s">
        <v>39</v>
      </c>
      <c r="F49" s="1190"/>
      <c r="G49" s="1190"/>
      <c r="H49" s="1191"/>
      <c r="I49" s="358" t="s">
        <v>489</v>
      </c>
      <c r="J49" s="359" t="s">
        <v>489</v>
      </c>
      <c r="K49" s="359" t="s">
        <v>489</v>
      </c>
      <c r="L49" s="359" t="s">
        <v>489</v>
      </c>
      <c r="M49" s="360" t="s">
        <v>489</v>
      </c>
    </row>
    <row r="50" spans="2:13" ht="27.75" customHeight="1" x14ac:dyDescent="0.15">
      <c r="B50" s="1184" t="s">
        <v>40</v>
      </c>
      <c r="C50" s="1185"/>
      <c r="D50" s="109"/>
      <c r="E50" s="1190" t="s">
        <v>41</v>
      </c>
      <c r="F50" s="1190"/>
      <c r="G50" s="1190"/>
      <c r="H50" s="1191"/>
      <c r="I50" s="358">
        <v>3292</v>
      </c>
      <c r="J50" s="359">
        <v>3308</v>
      </c>
      <c r="K50" s="359">
        <v>3370</v>
      </c>
      <c r="L50" s="359">
        <v>3545</v>
      </c>
      <c r="M50" s="360">
        <v>3641</v>
      </c>
    </row>
    <row r="51" spans="2:13" ht="27.75" customHeight="1" x14ac:dyDescent="0.15">
      <c r="B51" s="1186"/>
      <c r="C51" s="1187"/>
      <c r="D51" s="106"/>
      <c r="E51" s="1190" t="s">
        <v>42</v>
      </c>
      <c r="F51" s="1190"/>
      <c r="G51" s="1190"/>
      <c r="H51" s="1191"/>
      <c r="I51" s="358">
        <v>463</v>
      </c>
      <c r="J51" s="359">
        <v>488</v>
      </c>
      <c r="K51" s="359">
        <v>504</v>
      </c>
      <c r="L51" s="359">
        <v>550</v>
      </c>
      <c r="M51" s="360">
        <v>587</v>
      </c>
    </row>
    <row r="52" spans="2:13" ht="27.75" customHeight="1" x14ac:dyDescent="0.15">
      <c r="B52" s="1188"/>
      <c r="C52" s="1189"/>
      <c r="D52" s="106"/>
      <c r="E52" s="1190" t="s">
        <v>43</v>
      </c>
      <c r="F52" s="1190"/>
      <c r="G52" s="1190"/>
      <c r="H52" s="1191"/>
      <c r="I52" s="358">
        <v>6127</v>
      </c>
      <c r="J52" s="359">
        <v>5955</v>
      </c>
      <c r="K52" s="359">
        <v>5757</v>
      </c>
      <c r="L52" s="359">
        <v>5611</v>
      </c>
      <c r="M52" s="360">
        <v>5406</v>
      </c>
    </row>
    <row r="53" spans="2:13" ht="27.75" customHeight="1" thickBot="1" x14ac:dyDescent="0.2">
      <c r="B53" s="1192" t="s">
        <v>19</v>
      </c>
      <c r="C53" s="1193"/>
      <c r="D53" s="110"/>
      <c r="E53" s="1194" t="s">
        <v>44</v>
      </c>
      <c r="F53" s="1194"/>
      <c r="G53" s="1194"/>
      <c r="H53" s="1195"/>
      <c r="I53" s="361">
        <v>374</v>
      </c>
      <c r="J53" s="362">
        <v>217</v>
      </c>
      <c r="K53" s="362">
        <v>-71</v>
      </c>
      <c r="L53" s="362">
        <v>-385</v>
      </c>
      <c r="M53" s="363">
        <v>-573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VtRFQ1ZgX195Kgnj4V9DJJqKZePGbfdvCSNCHw/4ABUn0cK1RgSvUbnyuEBID5+HsC7PgPKMHXE/+Iwwc21xTw==" saltValue="mlCgWad3MELdZz4vLNz1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1562</v>
      </c>
      <c r="G55" s="122">
        <v>1562</v>
      </c>
      <c r="H55" s="123">
        <v>1560</v>
      </c>
    </row>
    <row r="56" spans="2:8" ht="52.5" customHeight="1" x14ac:dyDescent="0.15">
      <c r="B56" s="124"/>
      <c r="C56" s="1213" t="s">
        <v>47</v>
      </c>
      <c r="D56" s="1213"/>
      <c r="E56" s="1214"/>
      <c r="F56" s="125">
        <v>341</v>
      </c>
      <c r="G56" s="125">
        <v>493</v>
      </c>
      <c r="H56" s="126">
        <v>660</v>
      </c>
    </row>
    <row r="57" spans="2:8" ht="53.25" customHeight="1" x14ac:dyDescent="0.15">
      <c r="B57" s="124"/>
      <c r="C57" s="1215" t="s">
        <v>48</v>
      </c>
      <c r="D57" s="1215"/>
      <c r="E57" s="1216"/>
      <c r="F57" s="127">
        <v>1240</v>
      </c>
      <c r="G57" s="127">
        <v>1182</v>
      </c>
      <c r="H57" s="128">
        <v>1165</v>
      </c>
    </row>
    <row r="58" spans="2:8" ht="45.75" customHeight="1" x14ac:dyDescent="0.15">
      <c r="B58" s="129"/>
      <c r="C58" s="1203" t="s">
        <v>553</v>
      </c>
      <c r="D58" s="1204"/>
      <c r="E58" s="1205"/>
      <c r="F58" s="130">
        <v>312</v>
      </c>
      <c r="G58" s="130">
        <v>312</v>
      </c>
      <c r="H58" s="131">
        <v>315</v>
      </c>
    </row>
    <row r="59" spans="2:8" ht="45.75" customHeight="1" x14ac:dyDescent="0.15">
      <c r="B59" s="129"/>
      <c r="C59" s="1203" t="s">
        <v>554</v>
      </c>
      <c r="D59" s="1204"/>
      <c r="E59" s="1205"/>
      <c r="F59" s="130">
        <v>214</v>
      </c>
      <c r="G59" s="130">
        <v>214</v>
      </c>
      <c r="H59" s="131">
        <v>215</v>
      </c>
    </row>
    <row r="60" spans="2:8" ht="45.75" customHeight="1" x14ac:dyDescent="0.15">
      <c r="B60" s="129"/>
      <c r="C60" s="1203" t="s">
        <v>555</v>
      </c>
      <c r="D60" s="1204"/>
      <c r="E60" s="1205"/>
      <c r="F60" s="130">
        <v>164</v>
      </c>
      <c r="G60" s="130">
        <v>164</v>
      </c>
      <c r="H60" s="131">
        <v>164</v>
      </c>
    </row>
    <row r="61" spans="2:8" ht="45.75" customHeight="1" x14ac:dyDescent="0.15">
      <c r="B61" s="129"/>
      <c r="C61" s="1203" t="s">
        <v>556</v>
      </c>
      <c r="D61" s="1204"/>
      <c r="E61" s="1205"/>
      <c r="F61" s="130">
        <v>129</v>
      </c>
      <c r="G61" s="130">
        <v>145</v>
      </c>
      <c r="H61" s="131">
        <v>160</v>
      </c>
    </row>
    <row r="62" spans="2:8" ht="45.75" customHeight="1" thickBot="1" x14ac:dyDescent="0.2">
      <c r="B62" s="132"/>
      <c r="C62" s="1206" t="s">
        <v>557</v>
      </c>
      <c r="D62" s="1207"/>
      <c r="E62" s="1208"/>
      <c r="F62" s="133">
        <v>180</v>
      </c>
      <c r="G62" s="133">
        <v>159</v>
      </c>
      <c r="H62" s="134">
        <v>115</v>
      </c>
    </row>
    <row r="63" spans="2:8" ht="52.5" customHeight="1" thickBot="1" x14ac:dyDescent="0.2">
      <c r="B63" s="135"/>
      <c r="C63" s="1209" t="s">
        <v>49</v>
      </c>
      <c r="D63" s="1209"/>
      <c r="E63" s="1210"/>
      <c r="F63" s="136">
        <v>3143</v>
      </c>
      <c r="G63" s="136">
        <v>3237</v>
      </c>
      <c r="H63" s="137">
        <v>3385</v>
      </c>
    </row>
    <row r="64" spans="2:8" x14ac:dyDescent="0.15"/>
  </sheetData>
  <sheetProtection algorithmName="SHA-512" hashValue="7iXyNfAYJ1x6H7qMxSyTSx9PtQfM9PnxYJPjfQe9+dHYTpcHRWrrxJYXDbBTxu0byBdPtqd5D7pLWA/XH45MAw==" saltValue="6b5ie1BZEEt4W6lT3Gsx3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124981</v>
      </c>
      <c r="E3" s="156"/>
      <c r="F3" s="157">
        <v>190274</v>
      </c>
      <c r="G3" s="158"/>
      <c r="H3" s="159"/>
    </row>
    <row r="4" spans="1:8" x14ac:dyDescent="0.15">
      <c r="A4" s="160"/>
      <c r="B4" s="161"/>
      <c r="C4" s="162"/>
      <c r="D4" s="163">
        <v>70967</v>
      </c>
      <c r="E4" s="164"/>
      <c r="F4" s="165">
        <v>88584</v>
      </c>
      <c r="G4" s="166"/>
      <c r="H4" s="167"/>
    </row>
    <row r="5" spans="1:8" x14ac:dyDescent="0.15">
      <c r="A5" s="148" t="s">
        <v>522</v>
      </c>
      <c r="B5" s="153"/>
      <c r="C5" s="154"/>
      <c r="D5" s="155">
        <v>117711</v>
      </c>
      <c r="E5" s="156"/>
      <c r="F5" s="157">
        <v>200194</v>
      </c>
      <c r="G5" s="158"/>
      <c r="H5" s="159"/>
    </row>
    <row r="6" spans="1:8" x14ac:dyDescent="0.15">
      <c r="A6" s="160"/>
      <c r="B6" s="161"/>
      <c r="C6" s="162"/>
      <c r="D6" s="163">
        <v>58295</v>
      </c>
      <c r="E6" s="164"/>
      <c r="F6" s="165">
        <v>106422</v>
      </c>
      <c r="G6" s="166"/>
      <c r="H6" s="167"/>
    </row>
    <row r="7" spans="1:8" x14ac:dyDescent="0.15">
      <c r="A7" s="148" t="s">
        <v>523</v>
      </c>
      <c r="B7" s="153"/>
      <c r="C7" s="154"/>
      <c r="D7" s="155">
        <v>139359</v>
      </c>
      <c r="E7" s="156"/>
      <c r="F7" s="157">
        <v>196914</v>
      </c>
      <c r="G7" s="158"/>
      <c r="H7" s="159"/>
    </row>
    <row r="8" spans="1:8" x14ac:dyDescent="0.15">
      <c r="A8" s="160"/>
      <c r="B8" s="161"/>
      <c r="C8" s="162"/>
      <c r="D8" s="163">
        <v>47416</v>
      </c>
      <c r="E8" s="164"/>
      <c r="F8" s="165">
        <v>98966</v>
      </c>
      <c r="G8" s="166"/>
      <c r="H8" s="167"/>
    </row>
    <row r="9" spans="1:8" x14ac:dyDescent="0.15">
      <c r="A9" s="148" t="s">
        <v>524</v>
      </c>
      <c r="B9" s="153"/>
      <c r="C9" s="154"/>
      <c r="D9" s="155">
        <v>105360</v>
      </c>
      <c r="E9" s="156"/>
      <c r="F9" s="157">
        <v>204757</v>
      </c>
      <c r="G9" s="158"/>
      <c r="H9" s="159"/>
    </row>
    <row r="10" spans="1:8" x14ac:dyDescent="0.15">
      <c r="A10" s="160"/>
      <c r="B10" s="161"/>
      <c r="C10" s="162"/>
      <c r="D10" s="163">
        <v>50756</v>
      </c>
      <c r="E10" s="164"/>
      <c r="F10" s="165">
        <v>106071</v>
      </c>
      <c r="G10" s="166"/>
      <c r="H10" s="167"/>
    </row>
    <row r="11" spans="1:8" x14ac:dyDescent="0.15">
      <c r="A11" s="148" t="s">
        <v>525</v>
      </c>
      <c r="B11" s="153"/>
      <c r="C11" s="154"/>
      <c r="D11" s="155">
        <v>78807</v>
      </c>
      <c r="E11" s="156"/>
      <c r="F11" s="157">
        <v>194971</v>
      </c>
      <c r="G11" s="158"/>
      <c r="H11" s="159"/>
    </row>
    <row r="12" spans="1:8" x14ac:dyDescent="0.15">
      <c r="A12" s="160"/>
      <c r="B12" s="161"/>
      <c r="C12" s="168"/>
      <c r="D12" s="163">
        <v>32498</v>
      </c>
      <c r="E12" s="164"/>
      <c r="F12" s="165">
        <v>105966</v>
      </c>
      <c r="G12" s="166"/>
      <c r="H12" s="167"/>
    </row>
    <row r="13" spans="1:8" x14ac:dyDescent="0.15">
      <c r="A13" s="148"/>
      <c r="B13" s="153"/>
      <c r="C13" s="169"/>
      <c r="D13" s="170">
        <v>113244</v>
      </c>
      <c r="E13" s="171"/>
      <c r="F13" s="172">
        <v>197422</v>
      </c>
      <c r="G13" s="173"/>
      <c r="H13" s="159"/>
    </row>
    <row r="14" spans="1:8" x14ac:dyDescent="0.15">
      <c r="A14" s="160"/>
      <c r="B14" s="161"/>
      <c r="C14" s="162"/>
      <c r="D14" s="163">
        <v>51986</v>
      </c>
      <c r="E14" s="164"/>
      <c r="F14" s="165">
        <v>101202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0.8</v>
      </c>
      <c r="C19" s="174">
        <f>ROUND(VALUE(SUBSTITUTE(実質収支比率等に係る経年分析!G$48,"▲","-")),2)</f>
        <v>0.27</v>
      </c>
      <c r="D19" s="174">
        <f>ROUND(VALUE(SUBSTITUTE(実質収支比率等に係る経年分析!H$48,"▲","-")),2)</f>
        <v>4.62</v>
      </c>
      <c r="E19" s="174">
        <f>ROUND(VALUE(SUBSTITUTE(実質収支比率等に係る経年分析!I$48,"▲","-")),2)</f>
        <v>5.63</v>
      </c>
      <c r="F19" s="174">
        <f>ROUND(VALUE(SUBSTITUTE(実質収支比率等に係る経年分析!J$48,"▲","-")),2)</f>
        <v>4.38</v>
      </c>
    </row>
    <row r="20" spans="1:11" x14ac:dyDescent="0.15">
      <c r="A20" s="174" t="s">
        <v>53</v>
      </c>
      <c r="B20" s="174">
        <f>ROUND(VALUE(SUBSTITUTE(実質収支比率等に係る経年分析!F$47,"▲","-")),2)</f>
        <v>41.07</v>
      </c>
      <c r="C20" s="174">
        <f>ROUND(VALUE(SUBSTITUTE(実質収支比率等に係る経年分析!G$47,"▲","-")),2)</f>
        <v>39.81</v>
      </c>
      <c r="D20" s="174">
        <f>ROUND(VALUE(SUBSTITUTE(実質収支比率等に係る経年分析!H$47,"▲","-")),2)</f>
        <v>37.54</v>
      </c>
      <c r="E20" s="174">
        <f>ROUND(VALUE(SUBSTITUTE(実質収支比率等に係る経年分析!I$47,"▲","-")),2)</f>
        <v>38.700000000000003</v>
      </c>
      <c r="F20" s="174">
        <f>ROUND(VALUE(SUBSTITUTE(実質収支比率等に係る経年分析!J$47,"▲","-")),2)</f>
        <v>38.4</v>
      </c>
    </row>
    <row r="21" spans="1:11" x14ac:dyDescent="0.15">
      <c r="A21" s="174" t="s">
        <v>54</v>
      </c>
      <c r="B21" s="174">
        <f>IF(ISNUMBER(VALUE(SUBSTITUTE(実質収支比率等に係る経年分析!F$49,"▲","-"))),ROUND(VALUE(SUBSTITUTE(実質収支比率等に係る経年分析!F$49,"▲","-")),2),NA())</f>
        <v>0.48</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4.5</v>
      </c>
      <c r="E21" s="174">
        <f>IF(ISNUMBER(VALUE(SUBSTITUTE(実質収支比率等に係る経年分析!I$49,"▲","-"))),ROUND(VALUE(SUBSTITUTE(実質収支比率等に係る経年分析!I$49,"▲","-")),2),NA())</f>
        <v>0.86</v>
      </c>
      <c r="F21" s="174">
        <f>IF(ISNUMBER(VALUE(SUBSTITUTE(実質収支比率等に係る経年分析!J$49,"▲","-"))),ROUND(VALUE(SUBSTITUTE(実質収支比率等に係る経年分析!J$49,"▲","-")),2),NA())</f>
        <v>-1.27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羽幌町港湾上屋事業特別会計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羽幌町国民健康保険事業特別会計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0.24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羽幌町簡易水道事業特別会計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羽幌町後期高齢者医療特別会計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羽幌町下水道事業特別会計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0.34</v>
      </c>
    </row>
    <row r="34" spans="1:16" x14ac:dyDescent="0.15">
      <c r="A34" s="175" t="str">
        <f>IF(連結実質赤字比率に係る赤字・黒字の構成分析!C$36="",NA(),連結実質赤字比率に係る赤字・黒字の構成分析!C$36)</f>
        <v>羽幌町介護保険事業特別会計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v>
      </c>
    </row>
    <row r="35" spans="1:16" x14ac:dyDescent="0.15">
      <c r="A35" s="175" t="str">
        <f>IF(連結実質赤字比率に係る赤字・黒字の構成分析!C$35="",NA(),連結実質赤字比率に係る赤字・黒字の構成分析!C$35)</f>
        <v>羽幌町一般会計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0.26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4.62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5.62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4.37</v>
      </c>
    </row>
    <row r="36" spans="1:16" x14ac:dyDescent="0.15">
      <c r="A36" s="175" t="str">
        <f>IF(連結実質赤字比率に係る赤字・黒字の構成分析!C$34="",NA(),連結実質赤字比率に係る赤字・黒字の構成分析!C$34)</f>
        <v>羽幌町水道事業会計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6.14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824</v>
      </c>
      <c r="E42" s="176"/>
      <c r="F42" s="176"/>
      <c r="G42" s="176">
        <f>'実質公債費比率（分子）の構造'!L$52</f>
        <v>822</v>
      </c>
      <c r="H42" s="176"/>
      <c r="I42" s="176"/>
      <c r="J42" s="176">
        <f>'実質公債費比率（分子）の構造'!M$52</f>
        <v>808</v>
      </c>
      <c r="K42" s="176"/>
      <c r="L42" s="176"/>
      <c r="M42" s="176">
        <f>'実質公債費比率（分子）の構造'!N$52</f>
        <v>769</v>
      </c>
      <c r="N42" s="176"/>
      <c r="O42" s="176"/>
      <c r="P42" s="176">
        <f>'実質公債費比率（分子）の構造'!O$52</f>
        <v>771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4</v>
      </c>
      <c r="C44" s="176"/>
      <c r="D44" s="176"/>
      <c r="E44" s="176">
        <f>'実質公債費比率（分子）の構造'!L$50</f>
        <v>3</v>
      </c>
      <c r="F44" s="176"/>
      <c r="G44" s="176"/>
      <c r="H44" s="176">
        <f>'実質公債費比率（分子）の構造'!M$50</f>
        <v>3</v>
      </c>
      <c r="I44" s="176"/>
      <c r="J44" s="176"/>
      <c r="K44" s="176">
        <f>'実質公債費比率（分子）の構造'!N$50</f>
        <v>2</v>
      </c>
      <c r="L44" s="176"/>
      <c r="M44" s="176"/>
      <c r="N44" s="176">
        <f>'実質公債費比率（分子）の構造'!O$50</f>
        <v>3</v>
      </c>
      <c r="O44" s="176"/>
      <c r="P44" s="176"/>
    </row>
    <row r="45" spans="1:16" x14ac:dyDescent="0.15">
      <c r="A45" s="176" t="s">
        <v>63</v>
      </c>
      <c r="B45" s="176">
        <f>'実質公債費比率（分子）の構造'!K$49</f>
        <v>14</v>
      </c>
      <c r="C45" s="176"/>
      <c r="D45" s="176"/>
      <c r="E45" s="176">
        <f>'実質公債費比率（分子）の構造'!L$49</f>
        <v>14</v>
      </c>
      <c r="F45" s="176"/>
      <c r="G45" s="176"/>
      <c r="H45" s="176">
        <f>'実質公債費比率（分子）の構造'!M$49</f>
        <v>11</v>
      </c>
      <c r="I45" s="176"/>
      <c r="J45" s="176"/>
      <c r="K45" s="176">
        <f>'実質公債費比率（分子）の構造'!N$49</f>
        <v>5</v>
      </c>
      <c r="L45" s="176"/>
      <c r="M45" s="176"/>
      <c r="N45" s="176">
        <f>'実質公債費比率（分子）の構造'!O$49</f>
        <v>1</v>
      </c>
      <c r="O45" s="176"/>
      <c r="P45" s="176"/>
    </row>
    <row r="46" spans="1:16" x14ac:dyDescent="0.15">
      <c r="A46" s="176" t="s">
        <v>64</v>
      </c>
      <c r="B46" s="176">
        <f>'実質公債費比率（分子）の構造'!K$48</f>
        <v>291</v>
      </c>
      <c r="C46" s="176"/>
      <c r="D46" s="176"/>
      <c r="E46" s="176">
        <f>'実質公債費比率（分子）の構造'!L$48</f>
        <v>283</v>
      </c>
      <c r="F46" s="176"/>
      <c r="G46" s="176"/>
      <c r="H46" s="176">
        <f>'実質公債費比率（分子）の構造'!M$48</f>
        <v>273</v>
      </c>
      <c r="I46" s="176"/>
      <c r="J46" s="176"/>
      <c r="K46" s="176">
        <f>'実質公債費比率（分子）の構造'!N$48</f>
        <v>244</v>
      </c>
      <c r="L46" s="176"/>
      <c r="M46" s="176"/>
      <c r="N46" s="176">
        <f>'実質公債費比率（分子）の構造'!O$48</f>
        <v>226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857</v>
      </c>
      <c r="C49" s="176"/>
      <c r="D49" s="176"/>
      <c r="E49" s="176">
        <f>'実質公債費比率（分子）の構造'!L$45</f>
        <v>823</v>
      </c>
      <c r="F49" s="176"/>
      <c r="G49" s="176"/>
      <c r="H49" s="176">
        <f>'実質公債費比率（分子）の構造'!M$45</f>
        <v>837</v>
      </c>
      <c r="I49" s="176"/>
      <c r="J49" s="176"/>
      <c r="K49" s="176">
        <f>'実質公債費比率（分子）の構造'!N$45</f>
        <v>819</v>
      </c>
      <c r="L49" s="176"/>
      <c r="M49" s="176"/>
      <c r="N49" s="176">
        <f>'実質公債費比率（分子）の構造'!O$45</f>
        <v>847</v>
      </c>
      <c r="O49" s="176"/>
      <c r="P49" s="176"/>
    </row>
    <row r="50" spans="1:16" x14ac:dyDescent="0.15">
      <c r="A50" s="176" t="s">
        <v>67</v>
      </c>
      <c r="B50" s="176" t="e">
        <f>NA()</f>
        <v>#N/A</v>
      </c>
      <c r="C50" s="176">
        <f>IF(ISNUMBER('実質公債費比率（分子）の構造'!K$53),'実質公債費比率（分子）の構造'!K$53,NA())</f>
        <v>342</v>
      </c>
      <c r="D50" s="176" t="e">
        <f>NA()</f>
        <v>#N/A</v>
      </c>
      <c r="E50" s="176" t="e">
        <f>NA()</f>
        <v>#N/A</v>
      </c>
      <c r="F50" s="176">
        <f>IF(ISNUMBER('実質公債費比率（分子）の構造'!L$53),'実質公債費比率（分子）の構造'!L$53,NA())</f>
        <v>301</v>
      </c>
      <c r="G50" s="176" t="e">
        <f>NA()</f>
        <v>#N/A</v>
      </c>
      <c r="H50" s="176" t="e">
        <f>NA()</f>
        <v>#N/A</v>
      </c>
      <c r="I50" s="176">
        <f>IF(ISNUMBER('実質公債費比率（分子）の構造'!M$53),'実質公債費比率（分子）の構造'!M$53,NA())</f>
        <v>316</v>
      </c>
      <c r="J50" s="176" t="e">
        <f>NA()</f>
        <v>#N/A</v>
      </c>
      <c r="K50" s="176" t="e">
        <f>NA()</f>
        <v>#N/A</v>
      </c>
      <c r="L50" s="176">
        <f>IF(ISNUMBER('実質公債費比率（分子）の構造'!N$53),'実質公債費比率（分子）の構造'!N$53,NA())</f>
        <v>301</v>
      </c>
      <c r="M50" s="176" t="e">
        <f>NA()</f>
        <v>#N/A</v>
      </c>
      <c r="N50" s="176" t="e">
        <f>NA()</f>
        <v>#N/A</v>
      </c>
      <c r="O50" s="176">
        <f>IF(ISNUMBER('実質公債費比率（分子）の構造'!O$53),'実質公債費比率（分子）の構造'!O$53,NA())</f>
        <v>306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6127</v>
      </c>
      <c r="E56" s="175"/>
      <c r="F56" s="175"/>
      <c r="G56" s="175">
        <f>'将来負担比率（分子）の構造'!J$52</f>
        <v>5955</v>
      </c>
      <c r="H56" s="175"/>
      <c r="I56" s="175"/>
      <c r="J56" s="175">
        <f>'将来負担比率（分子）の構造'!K$52</f>
        <v>5757</v>
      </c>
      <c r="K56" s="175"/>
      <c r="L56" s="175"/>
      <c r="M56" s="175">
        <f>'将来負担比率（分子）の構造'!L$52</f>
        <v>5611</v>
      </c>
      <c r="N56" s="175"/>
      <c r="O56" s="175"/>
      <c r="P56" s="175">
        <f>'将来負担比率（分子）の構造'!M$52</f>
        <v>5406</v>
      </c>
    </row>
    <row r="57" spans="1:16" x14ac:dyDescent="0.15">
      <c r="A57" s="175" t="s">
        <v>42</v>
      </c>
      <c r="B57" s="175"/>
      <c r="C57" s="175"/>
      <c r="D57" s="175">
        <f>'将来負担比率（分子）の構造'!I$51</f>
        <v>463</v>
      </c>
      <c r="E57" s="175"/>
      <c r="F57" s="175"/>
      <c r="G57" s="175">
        <f>'将来負担比率（分子）の構造'!J$51</f>
        <v>488</v>
      </c>
      <c r="H57" s="175"/>
      <c r="I57" s="175"/>
      <c r="J57" s="175">
        <f>'将来負担比率（分子）の構造'!K$51</f>
        <v>504</v>
      </c>
      <c r="K57" s="175"/>
      <c r="L57" s="175"/>
      <c r="M57" s="175">
        <f>'将来負担比率（分子）の構造'!L$51</f>
        <v>550</v>
      </c>
      <c r="N57" s="175"/>
      <c r="O57" s="175"/>
      <c r="P57" s="175">
        <f>'将来負担比率（分子）の構造'!M$51</f>
        <v>587</v>
      </c>
    </row>
    <row r="58" spans="1:16" x14ac:dyDescent="0.15">
      <c r="A58" s="175" t="s">
        <v>41</v>
      </c>
      <c r="B58" s="175"/>
      <c r="C58" s="175"/>
      <c r="D58" s="175">
        <f>'将来負担比率（分子）の構造'!I$50</f>
        <v>3292</v>
      </c>
      <c r="E58" s="175"/>
      <c r="F58" s="175"/>
      <c r="G58" s="175">
        <f>'将来負担比率（分子）の構造'!J$50</f>
        <v>3308</v>
      </c>
      <c r="H58" s="175"/>
      <c r="I58" s="175"/>
      <c r="J58" s="175">
        <f>'将来負担比率（分子）の構造'!K$50</f>
        <v>3370</v>
      </c>
      <c r="K58" s="175"/>
      <c r="L58" s="175"/>
      <c r="M58" s="175">
        <f>'将来負担比率（分子）の構造'!L$50</f>
        <v>3545</v>
      </c>
      <c r="N58" s="175"/>
      <c r="O58" s="175"/>
      <c r="P58" s="175">
        <f>'将来負担比率（分子）の構造'!M$50</f>
        <v>3641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1562</v>
      </c>
      <c r="C62" s="175"/>
      <c r="D62" s="175"/>
      <c r="E62" s="175">
        <f>'将来負担比率（分子）の構造'!J$45</f>
        <v>1560</v>
      </c>
      <c r="F62" s="175"/>
      <c r="G62" s="175"/>
      <c r="H62" s="175">
        <f>'将来負担比率（分子）の構造'!K$45</f>
        <v>1553</v>
      </c>
      <c r="I62" s="175"/>
      <c r="J62" s="175"/>
      <c r="K62" s="175">
        <f>'将来負担比率（分子）の構造'!L$45</f>
        <v>1560</v>
      </c>
      <c r="L62" s="175"/>
      <c r="M62" s="175"/>
      <c r="N62" s="175">
        <f>'将来負担比率（分子）の構造'!M$45</f>
        <v>1589</v>
      </c>
      <c r="O62" s="175"/>
      <c r="P62" s="175"/>
    </row>
    <row r="63" spans="1:16" x14ac:dyDescent="0.15">
      <c r="A63" s="175" t="s">
        <v>34</v>
      </c>
      <c r="B63" s="175">
        <f>'将来負担比率（分子）の構造'!I$44</f>
        <v>30</v>
      </c>
      <c r="C63" s="175"/>
      <c r="D63" s="175"/>
      <c r="E63" s="175">
        <f>'将来負担比率（分子）の構造'!J$44</f>
        <v>16</v>
      </c>
      <c r="F63" s="175"/>
      <c r="G63" s="175"/>
      <c r="H63" s="175">
        <f>'将来負担比率（分子）の構造'!K$44</f>
        <v>5</v>
      </c>
      <c r="I63" s="175"/>
      <c r="J63" s="175"/>
      <c r="K63" s="175">
        <f>'将来負担比率（分子）の構造'!L$44</f>
        <v>2</v>
      </c>
      <c r="L63" s="175"/>
      <c r="M63" s="175"/>
      <c r="N63" s="175">
        <f>'将来負担比率（分子）の構造'!M$44</f>
        <v>7</v>
      </c>
      <c r="O63" s="175"/>
      <c r="P63" s="175"/>
    </row>
    <row r="64" spans="1:16" x14ac:dyDescent="0.15">
      <c r="A64" s="175" t="s">
        <v>33</v>
      </c>
      <c r="B64" s="175">
        <f>'将来負担比率（分子）の構造'!I$43</f>
        <v>2181</v>
      </c>
      <c r="C64" s="175"/>
      <c r="D64" s="175"/>
      <c r="E64" s="175">
        <f>'将来負担比率（分子）の構造'!J$43</f>
        <v>1925</v>
      </c>
      <c r="F64" s="175"/>
      <c r="G64" s="175"/>
      <c r="H64" s="175">
        <f>'将来負担比率（分子）の構造'!K$43</f>
        <v>1653</v>
      </c>
      <c r="I64" s="175"/>
      <c r="J64" s="175"/>
      <c r="K64" s="175">
        <f>'将来負担比率（分子）の構造'!L$43</f>
        <v>1451</v>
      </c>
      <c r="L64" s="175"/>
      <c r="M64" s="175"/>
      <c r="N64" s="175">
        <f>'将来負担比率（分子）の構造'!M$43</f>
        <v>1276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6484</v>
      </c>
      <c r="C66" s="175"/>
      <c r="D66" s="175"/>
      <c r="E66" s="175">
        <f>'将来負担比率（分子）の構造'!J$41</f>
        <v>6467</v>
      </c>
      <c r="F66" s="175"/>
      <c r="G66" s="175"/>
      <c r="H66" s="175">
        <f>'将来負担比率（分子）の構造'!K$41</f>
        <v>6349</v>
      </c>
      <c r="I66" s="175"/>
      <c r="J66" s="175"/>
      <c r="K66" s="175">
        <f>'将来負担比率（分子）の構造'!L$41</f>
        <v>6308</v>
      </c>
      <c r="L66" s="175"/>
      <c r="M66" s="175"/>
      <c r="N66" s="175">
        <f>'将来負担比率（分子）の構造'!M$41</f>
        <v>6188</v>
      </c>
      <c r="O66" s="175"/>
      <c r="P66" s="175"/>
    </row>
    <row r="67" spans="1:16" x14ac:dyDescent="0.15">
      <c r="A67" s="175" t="s">
        <v>71</v>
      </c>
      <c r="B67" s="175" t="e">
        <f>NA()</f>
        <v>#N/A</v>
      </c>
      <c r="C67" s="175">
        <f>IF(ISNUMBER('将来負担比率（分子）の構造'!I$53), IF('将来負担比率（分子）の構造'!I$53 &lt; 0, 0, '将来負担比率（分子）の構造'!I$53), NA())</f>
        <v>374</v>
      </c>
      <c r="D67" s="175" t="e">
        <f>NA()</f>
        <v>#N/A</v>
      </c>
      <c r="E67" s="175" t="e">
        <f>NA()</f>
        <v>#N/A</v>
      </c>
      <c r="F67" s="175">
        <f>IF(ISNUMBER('将来負担比率（分子）の構造'!J$53), IF('将来負担比率（分子）の構造'!J$53 &lt; 0, 0, '将来負担比率（分子）の構造'!J$53), NA())</f>
        <v>217</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1562</v>
      </c>
      <c r="C72" s="179">
        <f>基金残高に係る経年分析!G55</f>
        <v>1562</v>
      </c>
      <c r="D72" s="179">
        <f>基金残高に係る経年分析!H55</f>
        <v>1560</v>
      </c>
    </row>
    <row r="73" spans="1:16" x14ac:dyDescent="0.15">
      <c r="A73" s="178" t="s">
        <v>74</v>
      </c>
      <c r="B73" s="179">
        <f>基金残高に係る経年分析!F56</f>
        <v>341</v>
      </c>
      <c r="C73" s="179">
        <f>基金残高に係る経年分析!G56</f>
        <v>493</v>
      </c>
      <c r="D73" s="179">
        <f>基金残高に係る経年分析!H56</f>
        <v>660</v>
      </c>
    </row>
    <row r="74" spans="1:16" x14ac:dyDescent="0.15">
      <c r="A74" s="178" t="s">
        <v>75</v>
      </c>
      <c r="B74" s="179">
        <f>基金残高に係る経年分析!F57</f>
        <v>1240</v>
      </c>
      <c r="C74" s="179">
        <f>基金残高に係る経年分析!G57</f>
        <v>1182</v>
      </c>
      <c r="D74" s="179">
        <f>基金残高に係る経年分析!H57</f>
        <v>1165</v>
      </c>
    </row>
  </sheetData>
  <sheetProtection algorithmName="SHA-512" hashValue="7IQ88jsQm3nTen9zanag5k0i0i4CAiwLFv4AVAt2ii5QcbRaFWlL98IyZTud2EotpTHKM1fMFxIVh0Lf8az7/w==" saltValue="flmt7DgHBXI0mJs4kxcf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2025-03-12T00:42:54Z</cp:lastPrinted>
  <dcterms:created xsi:type="dcterms:W3CDTF">2025-02-19T00:14:15Z</dcterms:created>
  <dcterms:modified xsi:type="dcterms:W3CDTF">2025-03-26T00:00:06Z</dcterms:modified>
  <cp:category/>
</cp:coreProperties>
</file>