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20250228　R5経営比較分析表\提出\"/>
    </mc:Choice>
  </mc:AlternateContent>
  <xr:revisionPtr revIDLastSave="0" documentId="13_ncr:1_{B19CB860-8BA2-4D11-97CD-DADDD02F6217}" xr6:coauthVersionLast="47" xr6:coauthVersionMax="47" xr10:uidLastSave="{00000000-0000-0000-0000-000000000000}"/>
  <workbookProtection workbookAlgorithmName="SHA-512" workbookHashValue="zHuhIVZIswx7nCZDsRhfo1x7Yz+6KtKuiZOdk6oq8INxzDbZw/4lcFg1rqC9kAWVIFRrlptS56HPaAJ9B/MX4w==" workbookSaltValue="use1uLQszAa2zKnE/zAInA==" workbookSpinCount="100000" lockStructure="1"/>
  <bookViews>
    <workbookView xWindow="-120" yWindow="-120" windowWidth="20730" windowHeight="1131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AL10" i="4"/>
  <c r="W10" i="4"/>
  <c r="I10" i="4"/>
  <c r="B10" i="4"/>
  <c r="AT8" i="4"/>
  <c r="AD8" i="4"/>
  <c r="P8" i="4"/>
  <c r="B8"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<sst xmlns="http://schemas.openxmlformats.org/spreadsheetml/2006/main" count="233" uniqueCount="117">
  <si>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</si>
  <si>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</si>
  <si>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</si>
  <si>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</si>
  <si>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</si>
  <si>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</si>
  <si>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</si>
  <si>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</si>
  <si>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</si>
  <si>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</si>
  <si>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</si>
  <si>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</si>
  <si>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</si>
  <si>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</si>
  <si>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</si>
  <si>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</si>
  <si>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</si>
  <si>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</si>
  <si>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</si>
  <si>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</si>
  <si>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</si>
  <si>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</si>
  <si>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</si>
  <si>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</si>
  <si>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</si>
  <si>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</si>
  <si>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</si>
  <si>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</si>
  <si>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</si>
  <si>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</si>
  <si>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</si>
  <si>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</si>
  <si>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</si>
  <si>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</si>
  <si>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</si>
  <si>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</si>
  <si>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</si>
  <si>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</si>
  <si>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</si>
  <si>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</si>
  <si>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</si>
  <si>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</si>
  <si>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</si>
  <si>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</si>
  <si>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</si>
  <si>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</si>
  <si>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</si>
  <si>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</si>
  <si>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</si>
  <si>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</si>
  <si>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</si>
  <si>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</si>
  <si>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</si>
  <si>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</si>
  <si>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</si>
  <si>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</si>
  <si>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</si>
  <si>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</si>
  <si>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</si>
  <si>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</si>
  <si>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</si>
  <si>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</si>
  <si>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</si>
  <si>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</si>
  <si>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</si>
  <si>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</si>
  <si>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</si>
  <si>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</si>
  <si>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</si>
  <si>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</si>
  <si>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</si>
  <si>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</si>
  <si>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</si>
  <si>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</si>
  <si>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</si>
  <si>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</si>
  <si>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</si>
  <si>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</si>
  <si>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</si>
  <si>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</si>
  <si>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</si>
  <si>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</si>
  <si>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</si>
  <si>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</si>
  <si>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</si>
  <si>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</si>
  <si>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</si>
  <si>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</si>
  <si>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</si>
  <si>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</si>
  <si>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</si>
  <si>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</si>
  <si>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</si>
  <si>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</si>
  <si>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</si>
  <si>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</si>
  <si>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</si>
  <si>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羽幌町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</si>
  <si>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</si>
  <si>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</si>
  <si>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</si>
  <si>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</si>
  <si>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</si>
  <si>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</si>
  <si>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</si>
  <si>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</si>
  <si>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</si>
  <si>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</si>
  <si>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</si>
  <si>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</si>
  <si>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</si>
  <si>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</si>
  <si>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</si>
  <si>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</si>
  <si>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令和5年度の収益的収支比率は86.72％で、令和4年度と比較して2.5％増加しています。これは、近年において建設改良工事が減少していることに要因があります。
　企業債残高対給水収益比率は、新たな起債借入を行っていないことから起債残高が減少しているため、令和5年度は164.63％と令和4年度より39.88％減少しています。
　令和5年度の料金回収率は37.91％と令和4年度より0.63％減少しています。これは、人口減少により給水収益が減少し、多くを一般会計からの繰入金に頼っていることを示しています。
　有収水量1㎥当たりの費用を表す給水原価は、人口減少等により有収水量は減少しているものの、費用は同程度で推移しているため、高い水準を示しています。
　施設利用率は29.93％と平均値を大きく下回っていますが、これは離島という特殊事情から施設能力に余裕を持たせていることが原因です。
　有収率については、分母となる配水総量が少ないため微細な漏水の影響を受けやすい特徴がありますが、漏水調査及び修繕の結果、令和5年度は57.11％と令和4年度より8.1％増加しています。</t>
    <rPh sb="1" eb="3">
      <t>レイワ</t>
    </rPh>
    <rPh sb="4" eb="6">
      <t>ネンド</t>
    </rPh>
    <rPh sb="7" eb="10">
      <t>シュウエキテキ</t>
    </rPh>
    <rPh sb="10" eb="12">
      <t>シュウシ</t>
    </rPh>
    <rPh sb="12" eb="14">
      <t>ヒリツ</t>
    </rPh>
    <rPh sb="23" eb="25">
      <t>レイワ</t>
    </rPh>
    <rPh sb="26" eb="28">
      <t>ネンド</t>
    </rPh>
    <rPh sb="29" eb="31">
      <t>ヒカク</t>
    </rPh>
    <rPh sb="37" eb="39">
      <t>ゾウカ</t>
    </rPh>
    <rPh sb="49" eb="51">
      <t>キンネン</t>
    </rPh>
    <rPh sb="55" eb="57">
      <t>ケンセツ</t>
    </rPh>
    <rPh sb="57" eb="59">
      <t>カイリョウ</t>
    </rPh>
    <rPh sb="59" eb="61">
      <t>コウジ</t>
    </rPh>
    <rPh sb="62" eb="64">
      <t>ゲンショウ</t>
    </rPh>
    <rPh sb="71" eb="73">
      <t>ヨウイン</t>
    </rPh>
    <rPh sb="81" eb="83">
      <t>キギョウ</t>
    </rPh>
    <rPh sb="83" eb="84">
      <t>サイ</t>
    </rPh>
    <rPh sb="84" eb="86">
      <t>ザンダカ</t>
    </rPh>
    <rPh sb="86" eb="87">
      <t>タイ</t>
    </rPh>
    <rPh sb="87" eb="89">
      <t>キュウスイ</t>
    </rPh>
    <rPh sb="89" eb="91">
      <t>シュウエキ</t>
    </rPh>
    <rPh sb="91" eb="93">
      <t>ヒリツ</t>
    </rPh>
    <rPh sb="95" eb="96">
      <t>アラ</t>
    </rPh>
    <rPh sb="98" eb="102">
      <t>キサイカリイレ</t>
    </rPh>
    <rPh sb="103" eb="104">
      <t>オコナ</t>
    </rPh>
    <rPh sb="113" eb="115">
      <t>キサイ</t>
    </rPh>
    <rPh sb="115" eb="117">
      <t>ザンダカ</t>
    </rPh>
    <rPh sb="118" eb="120">
      <t>ゲンショウ</t>
    </rPh>
    <rPh sb="127" eb="129">
      <t>レイワ</t>
    </rPh>
    <rPh sb="130" eb="132">
      <t>ネンド</t>
    </rPh>
    <rPh sb="141" eb="143">
      <t>レイワ</t>
    </rPh>
    <rPh sb="144" eb="146">
      <t>ネンド</t>
    </rPh>
    <rPh sb="154" eb="156">
      <t>ゲンショウ</t>
    </rPh>
    <rPh sb="164" eb="166">
      <t>レイワ</t>
    </rPh>
    <rPh sb="167" eb="169">
      <t>ネンド</t>
    </rPh>
    <rPh sb="170" eb="172">
      <t>リョウキン</t>
    </rPh>
    <rPh sb="172" eb="174">
      <t>カイシュウ</t>
    </rPh>
    <rPh sb="174" eb="175">
      <t>リツ</t>
    </rPh>
    <rPh sb="183" eb="185">
      <t>レイワ</t>
    </rPh>
    <rPh sb="186" eb="188">
      <t>ネンド</t>
    </rPh>
    <rPh sb="195" eb="197">
      <t>ゲンショウ</t>
    </rPh>
    <rPh sb="207" eb="209">
      <t>ジンコウ</t>
    </rPh>
    <rPh sb="209" eb="211">
      <t>ゲンショウ</t>
    </rPh>
    <rPh sb="214" eb="216">
      <t>キュウスイ</t>
    </rPh>
    <rPh sb="216" eb="218">
      <t>シュウエキ</t>
    </rPh>
    <rPh sb="219" eb="221">
      <t>ゲンショウ</t>
    </rPh>
    <rPh sb="223" eb="224">
      <t>オオ</t>
    </rPh>
    <rPh sb="226" eb="228">
      <t>イッパン</t>
    </rPh>
    <rPh sb="228" eb="230">
      <t>カイケイ</t>
    </rPh>
    <rPh sb="233" eb="235">
      <t>クリイレ</t>
    </rPh>
    <rPh sb="235" eb="236">
      <t>キン</t>
    </rPh>
    <rPh sb="237" eb="238">
      <t>タヨ</t>
    </rPh>
    <rPh sb="245" eb="246">
      <t>シメ</t>
    </rPh>
    <rPh sb="254" eb="256">
      <t>ユウシュウ</t>
    </rPh>
    <rPh sb="256" eb="258">
      <t>スイリョウ</t>
    </rPh>
    <rPh sb="260" eb="261">
      <t>ア</t>
    </rPh>
    <rPh sb="264" eb="266">
      <t>ヒヨウ</t>
    </rPh>
    <rPh sb="267" eb="268">
      <t>アラワ</t>
    </rPh>
    <rPh sb="269" eb="271">
      <t>キュウスイ</t>
    </rPh>
    <rPh sb="271" eb="273">
      <t>ゲンカ</t>
    </rPh>
    <rPh sb="275" eb="277">
      <t>ジンコウ</t>
    </rPh>
    <rPh sb="277" eb="279">
      <t>ゲンショウ</t>
    </rPh>
    <rPh sb="279" eb="280">
      <t>トウ</t>
    </rPh>
    <rPh sb="283" eb="285">
      <t>ユウシュウ</t>
    </rPh>
    <rPh sb="285" eb="287">
      <t>スイリョウ</t>
    </rPh>
    <rPh sb="288" eb="290">
      <t>ゲンショウ</t>
    </rPh>
    <rPh sb="298" eb="300">
      <t>ヒヨウ</t>
    </rPh>
    <rPh sb="301" eb="304">
      <t>ドウテイド</t>
    </rPh>
    <rPh sb="305" eb="307">
      <t>スイイ</t>
    </rPh>
    <rPh sb="314" eb="315">
      <t>タカ</t>
    </rPh>
    <rPh sb="316" eb="318">
      <t>スイジュン</t>
    </rPh>
    <rPh sb="319" eb="320">
      <t>シメ</t>
    </rPh>
    <rPh sb="328" eb="330">
      <t>シセツ</t>
    </rPh>
    <rPh sb="330" eb="333">
      <t>リヨウリツ</t>
    </rPh>
    <rPh sb="341" eb="344">
      <t>ヘイキンチ</t>
    </rPh>
    <rPh sb="345" eb="346">
      <t>オオ</t>
    </rPh>
    <rPh sb="348" eb="350">
      <t>シタマワ</t>
    </rPh>
    <rPh sb="360" eb="362">
      <t>リトウ</t>
    </rPh>
    <rPh sb="365" eb="367">
      <t>トクシュ</t>
    </rPh>
    <rPh sb="367" eb="369">
      <t>ジジョウ</t>
    </rPh>
    <rPh sb="371" eb="373">
      <t>シセツ</t>
    </rPh>
    <rPh sb="373" eb="375">
      <t>ノウリョク</t>
    </rPh>
    <rPh sb="376" eb="378">
      <t>ヨユウ</t>
    </rPh>
    <rPh sb="379" eb="380">
      <t>モ</t>
    </rPh>
    <rPh sb="388" eb="390">
      <t>ゲンイン</t>
    </rPh>
    <rPh sb="395" eb="398">
      <t>ユウシュウリツ</t>
    </rPh>
    <rPh sb="404" eb="406">
      <t>ブンボ</t>
    </rPh>
    <rPh sb="409" eb="411">
      <t>ハイスイ</t>
    </rPh>
    <rPh sb="411" eb="413">
      <t>ソウリョウ</t>
    </rPh>
    <rPh sb="414" eb="415">
      <t>スク</t>
    </rPh>
    <rPh sb="419" eb="421">
      <t>ビサイ</t>
    </rPh>
    <rPh sb="422" eb="424">
      <t>ロウスイ</t>
    </rPh>
    <rPh sb="425" eb="427">
      <t>エイキョウ</t>
    </rPh>
    <rPh sb="428" eb="429">
      <t>ウ</t>
    </rPh>
    <rPh sb="433" eb="435">
      <t>トクチョウ</t>
    </rPh>
    <rPh sb="442" eb="444">
      <t>ロウスイ</t>
    </rPh>
    <rPh sb="444" eb="446">
      <t>チョウサ</t>
    </rPh>
    <rPh sb="446" eb="447">
      <t>オヨ</t>
    </rPh>
    <rPh sb="448" eb="450">
      <t>シュウゼン</t>
    </rPh>
    <rPh sb="451" eb="453">
      <t>ケッカ</t>
    </rPh>
    <rPh sb="454" eb="456">
      <t>レイワ</t>
    </rPh>
    <rPh sb="457" eb="459">
      <t>ネンド</t>
    </rPh>
    <rPh sb="467" eb="469">
      <t>レイワ</t>
    </rPh>
    <rPh sb="470" eb="472">
      <t>ネンド</t>
    </rPh>
    <rPh sb="478" eb="480">
      <t>ゾウカ</t>
    </rPh>
    <phoneticPr fontId="4"/>
  </si>
  <si>
    <t>　近年は管路の大規模な更新は実施していませんが、今後老朽化する管路については、計画的な更新が必要です。</t>
    <rPh sb="1" eb="3">
      <t>キンネン</t>
    </rPh>
    <rPh sb="4" eb="6">
      <t>カンロ</t>
    </rPh>
    <rPh sb="7" eb="10">
      <t>ダイキボ</t>
    </rPh>
    <rPh sb="11" eb="13">
      <t>コウシン</t>
    </rPh>
    <rPh sb="14" eb="16">
      <t>ジッシ</t>
    </rPh>
    <rPh sb="24" eb="26">
      <t>コンゴ</t>
    </rPh>
    <rPh sb="26" eb="29">
      <t>ロウキュウカ</t>
    </rPh>
    <rPh sb="31" eb="33">
      <t>カンロ</t>
    </rPh>
    <rPh sb="39" eb="42">
      <t>ケイカクテキ</t>
    </rPh>
    <rPh sb="43" eb="45">
      <t>コウシン</t>
    </rPh>
    <rPh sb="46" eb="48">
      <t>ヒツヨウ</t>
    </rPh>
    <phoneticPr fontId="4"/>
  </si>
  <si>
    <t>　人口の減少等により給水収益の見込めない状況であることから、今後も一般会計からの繰入金に頼らざるを得ない経営状況ですが、更なる支出の削減に努めると共に、漏水調査等の対策を実施する事で有収率の向上に努めていきたい。</t>
    <rPh sb="1" eb="3">
      <t>ジンコウ</t>
    </rPh>
    <rPh sb="4" eb="6">
      <t>ゲンショウ</t>
    </rPh>
    <rPh sb="6" eb="7">
      <t>トウ</t>
    </rPh>
    <rPh sb="10" eb="12">
      <t>キュウスイ</t>
    </rPh>
    <rPh sb="12" eb="14">
      <t>シュウエキ</t>
    </rPh>
    <rPh sb="15" eb="17">
      <t>ミコ</t>
    </rPh>
    <rPh sb="20" eb="22">
      <t>ジョウキョウ</t>
    </rPh>
    <rPh sb="30" eb="32">
      <t>コンゴ</t>
    </rPh>
    <rPh sb="33" eb="35">
      <t>イッパン</t>
    </rPh>
    <rPh sb="35" eb="37">
      <t>カイケイ</t>
    </rPh>
    <rPh sb="40" eb="42">
      <t>クリイレ</t>
    </rPh>
    <rPh sb="42" eb="43">
      <t>キン</t>
    </rPh>
    <rPh sb="44" eb="45">
      <t>タヨ</t>
    </rPh>
    <rPh sb="49" eb="50">
      <t>エ</t>
    </rPh>
    <rPh sb="52" eb="54">
      <t>ケイエイ</t>
    </rPh>
    <rPh sb="54" eb="56">
      <t>ジョウキョウ</t>
    </rPh>
    <rPh sb="60" eb="61">
      <t>サラ</t>
    </rPh>
    <rPh sb="63" eb="65">
      <t>シシュツ</t>
    </rPh>
    <rPh sb="66" eb="68">
      <t>サクゲン</t>
    </rPh>
    <rPh sb="69" eb="70">
      <t>ツト</t>
    </rPh>
    <rPh sb="73" eb="74">
      <t>トモ</t>
    </rPh>
    <rPh sb="76" eb="78">
      <t>ロウスイ</t>
    </rPh>
    <rPh sb="78" eb="80">
      <t>チョウサ</t>
    </rPh>
    <rPh sb="80" eb="81">
      <t>トウ</t>
    </rPh>
    <rPh sb="82" eb="84">
      <t>タイサク</t>
    </rPh>
    <rPh sb="85" eb="87">
      <t>ジッシ</t>
    </rPh>
    <rPh sb="89" eb="90">
      <t>コト</t>
    </rPh>
    <rPh sb="91" eb="94">
      <t>ユウシュウリツ</t>
    </rPh>
    <rPh sb="95" eb="97">
      <t>コウジョウ</t>
    </rPh>
    <rPh sb="98" eb="9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</si>
</sst>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6A-4309-B521-57305658702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FE6A-4309-B521-57305658702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34.840000000000003</c:v>
                </c:pt>
                <c:pt idx="1">
                  <c:v>31.37</c:v>
                </c:pt>
                <c:pt idx="2">
                  <c:v>33.51</c:v>
                </c:pt>
                <c:pt idx="3">
                  <c:v>34.93</c:v>
                </c:pt>
                <c:pt idx="4">
                  <c:v>29.93</c:v>
                </c:pt>
              </c:numCache>
            </c:numRef>
          </c:val>
          <c:extLst>
            <c:ext xmlns:c16="http://schemas.microsoft.com/office/drawing/2014/chart" uri="{C3380CC4-5D6E-409C-BE32-E72D297353CC}">
              <c16:uniqueId val="{00000000-7EBC-463D-BB2E-ACA79823D1F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7EBC-463D-BB2E-ACA79823D1F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50.15</c:v>
                </c:pt>
                <c:pt idx="1">
                  <c:v>53.58</c:v>
                </c:pt>
                <c:pt idx="2">
                  <c:v>50.64</c:v>
                </c:pt>
                <c:pt idx="3">
                  <c:v>49.01</c:v>
                </c:pt>
                <c:pt idx="4">
                  <c:v>57.11</c:v>
                </c:pt>
              </c:numCache>
            </c:numRef>
          </c:val>
          <c:extLst>
            <c:ext xmlns:c16="http://schemas.microsoft.com/office/drawing/2014/chart" uri="{C3380CC4-5D6E-409C-BE32-E72D297353CC}">
              <c16:uniqueId val="{00000000-0895-480A-A39F-6B2D7860BCE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0895-480A-A39F-6B2D7860BCE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83.09</c:v>
                </c:pt>
                <c:pt idx="1">
                  <c:v>82.15</c:v>
                </c:pt>
                <c:pt idx="2">
                  <c:v>86.64</c:v>
                </c:pt>
                <c:pt idx="3">
                  <c:v>84.22</c:v>
                </c:pt>
                <c:pt idx="4">
                  <c:v>86.72</c:v>
                </c:pt>
              </c:numCache>
            </c:numRef>
          </c:val>
          <c:extLst>
            <c:ext xmlns:c16="http://schemas.microsoft.com/office/drawing/2014/chart" uri="{C3380CC4-5D6E-409C-BE32-E72D297353CC}">
              <c16:uniqueId val="{00000000-1D4D-4BF5-8295-2FA64218949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1D4D-4BF5-8295-2FA64218949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6D-4282-8BE2-F870176A0E6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6D-4282-8BE2-F870176A0E6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C2-45AA-A1E3-CEF3A238EA1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C2-45AA-A1E3-CEF3A238EA1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1F-47A8-A3A4-4633C3E20E9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1F-47A8-A3A4-4633C3E20E9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04-4935-ADF4-C865BE82F1F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04-4935-ADF4-C865BE82F1F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317.02</c:v>
                </c:pt>
                <c:pt idx="1">
                  <c:v>292.25</c:v>
                </c:pt>
                <c:pt idx="2">
                  <c:v>250.11</c:v>
                </c:pt>
                <c:pt idx="3">
                  <c:v>204.51</c:v>
                </c:pt>
                <c:pt idx="4">
                  <c:v>164.63</c:v>
                </c:pt>
              </c:numCache>
            </c:numRef>
          </c:val>
          <c:extLst>
            <c:ext xmlns:c16="http://schemas.microsoft.com/office/drawing/2014/chart" uri="{C3380CC4-5D6E-409C-BE32-E72D297353CC}">
              <c16:uniqueId val="{00000000-A919-4180-9E54-3D37738DC5C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A919-4180-9E54-3D37738DC5C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46.57</c:v>
                </c:pt>
                <c:pt idx="1">
                  <c:v>44.25</c:v>
                </c:pt>
                <c:pt idx="2">
                  <c:v>33.85</c:v>
                </c:pt>
                <c:pt idx="3">
                  <c:v>38.54</c:v>
                </c:pt>
                <c:pt idx="4">
                  <c:v>37.909999999999997</c:v>
                </c:pt>
              </c:numCache>
            </c:numRef>
          </c:val>
          <c:extLst>
            <c:ext xmlns:c16="http://schemas.microsoft.com/office/drawing/2014/chart" uri="{C3380CC4-5D6E-409C-BE32-E72D297353CC}">
              <c16:uniqueId val="{00000000-5D84-4860-A5F2-05E22D796BC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5D84-4860-A5F2-05E22D796BC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1026.3900000000001</c:v>
                </c:pt>
                <c:pt idx="1">
                  <c:v>1075.8399999999999</c:v>
                </c:pt>
                <c:pt idx="2">
                  <c:v>1401.21</c:v>
                </c:pt>
                <c:pt idx="3">
                  <c:v>1245.3499999999999</c:v>
                </c:pt>
                <c:pt idx="4">
                  <c:v>1251.0899999999999</c:v>
                </c:pt>
              </c:numCache>
            </c:numRef>
          </c:val>
          <c:extLst>
            <c:ext xmlns:c16="http://schemas.microsoft.com/office/drawing/2014/chart" uri="{C3380CC4-5D6E-409C-BE32-E72D297353CC}">
              <c16:uniqueId val="{00000000-C9FF-4F77-9FD2-70B56AF07F7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C9FF-4F77-9FD2-70B56AF07F7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羽幌町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6135</v>
      </c>
      <c r="AM8" s="36"/>
      <c r="AN8" s="36"/>
      <c r="AO8" s="36"/>
      <c r="AP8" s="36"/>
      <c r="AQ8" s="36"/>
      <c r="AR8" s="36"/>
      <c r="AS8" s="36"/>
      <c r="AT8" s="37">
        <f>データ!$S$6</f>
        <v>472.65</v>
      </c>
      <c r="AU8" s="37"/>
      <c r="AV8" s="37"/>
      <c r="AW8" s="37"/>
      <c r="AX8" s="37"/>
      <c r="AY8" s="37"/>
      <c r="AZ8" s="37"/>
      <c r="BA8" s="37"/>
      <c r="BB8" s="37">
        <f>データ!$T$6</f>
        <v>12.98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6.44</v>
      </c>
      <c r="Q10" s="37"/>
      <c r="R10" s="37"/>
      <c r="S10" s="37"/>
      <c r="T10" s="37"/>
      <c r="U10" s="37"/>
      <c r="V10" s="37"/>
      <c r="W10" s="36">
        <f>データ!$Q$6</f>
        <v>6650</v>
      </c>
      <c r="X10" s="36"/>
      <c r="Y10" s="36"/>
      <c r="Z10" s="36"/>
      <c r="AA10" s="36"/>
      <c r="AB10" s="36"/>
      <c r="AC10" s="36"/>
      <c r="AD10" s="2"/>
      <c r="AE10" s="2"/>
      <c r="AF10" s="2"/>
      <c r="AG10" s="2"/>
      <c r="AH10" s="2"/>
      <c r="AI10" s="2"/>
      <c r="AJ10" s="2"/>
      <c r="AK10" s="2"/>
      <c r="AL10" s="36">
        <f>データ!$U$6</f>
        <v>387</v>
      </c>
      <c r="AM10" s="36"/>
      <c r="AN10" s="36"/>
      <c r="AO10" s="36"/>
      <c r="AP10" s="36"/>
      <c r="AQ10" s="36"/>
      <c r="AR10" s="36"/>
      <c r="AS10" s="36"/>
      <c r="AT10" s="37">
        <f>データ!$V$6</f>
        <v>0.34</v>
      </c>
      <c r="AU10" s="37"/>
      <c r="AV10" s="37"/>
      <c r="AW10" s="37"/>
      <c r="AX10" s="37"/>
      <c r="AY10" s="37"/>
      <c r="AZ10" s="37"/>
      <c r="BA10" s="37"/>
      <c r="BB10" s="37">
        <f>データ!$W$6</f>
        <v>1138.24</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116</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UK22WNQlZd3Cntlcuz5pDt9xwLEv3ABSHFwiwve1KbGHBWUFON2RL2ChEvpyDXFQ8p4XQSltIeSkafr3VII0TA==" saltValue="XVG7u/wg/7RPAzFYBoSe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14842</v>
      </c>
      <c r="D6" s="20">
        <f t="shared" si="3"/>
        <v>47</v>
      </c>
      <c r="E6" s="20">
        <f t="shared" si="3"/>
        <v>1</v>
      </c>
      <c r="F6" s="20">
        <f t="shared" si="3"/>
        <v>0</v>
      </c>
      <c r="G6" s="20">
        <f t="shared" si="3"/>
        <v>0</v>
      </c>
      <c r="H6" s="20" t="str">
        <f t="shared" si="3"/>
        <v>北海道　羽幌町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6.44</v>
      </c>
      <c r="Q6" s="21">
        <f t="shared" si="3"/>
        <v>6650</v>
      </c>
      <c r="R6" s="21">
        <f t="shared" si="3"/>
        <v>6135</v>
      </c>
      <c r="S6" s="21">
        <f t="shared" si="3"/>
        <v>472.65</v>
      </c>
      <c r="T6" s="21">
        <f t="shared" si="3"/>
        <v>12.98</v>
      </c>
      <c r="U6" s="21">
        <f t="shared" si="3"/>
        <v>387</v>
      </c>
      <c r="V6" s="21">
        <f t="shared" si="3"/>
        <v>0.34</v>
      </c>
      <c r="W6" s="21">
        <f t="shared" si="3"/>
        <v>1138.24</v>
      </c>
      <c r="X6" s="22">
        <f>IF(X7="",NA(),X7)</f>
        <v>83.09</v>
      </c>
      <c r="Y6" s="22">
        <f t="shared" ref="Y6:AG6" si="4">IF(Y7="",NA(),Y7)</f>
        <v>82.15</v>
      </c>
      <c r="Z6" s="22">
        <f t="shared" si="4"/>
        <v>86.64</v>
      </c>
      <c r="AA6" s="22">
        <f t="shared" si="4"/>
        <v>84.22</v>
      </c>
      <c r="AB6" s="22">
        <f t="shared" si="4"/>
        <v>86.72</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317.02</v>
      </c>
      <c r="BF6" s="22">
        <f t="shared" ref="BF6:BN6" si="7">IF(BF7="",NA(),BF7)</f>
        <v>292.25</v>
      </c>
      <c r="BG6" s="22">
        <f t="shared" si="7"/>
        <v>250.11</v>
      </c>
      <c r="BH6" s="22">
        <f t="shared" si="7"/>
        <v>204.51</v>
      </c>
      <c r="BI6" s="22">
        <f t="shared" si="7"/>
        <v>164.63</v>
      </c>
      <c r="BJ6" s="22">
        <f t="shared" si="7"/>
        <v>1183.92</v>
      </c>
      <c r="BK6" s="22">
        <f t="shared" si="7"/>
        <v>1128.72</v>
      </c>
      <c r="BL6" s="22">
        <f t="shared" si="7"/>
        <v>1125.25</v>
      </c>
      <c r="BM6" s="22">
        <f t="shared" si="7"/>
        <v>1157.05</v>
      </c>
      <c r="BN6" s="22">
        <f t="shared" si="7"/>
        <v>1228.8</v>
      </c>
      <c r="BO6" s="21" t="str">
        <f>IF(BO7="","",IF(BO7="-","【-】","【"&amp;SUBSTITUTE(TEXT(BO7,"#,##0.00"),"-","△")&amp;"】"))</f>
        <v>【1,045.20】</v>
      </c>
      <c r="BP6" s="22">
        <f>IF(BP7="",NA(),BP7)</f>
        <v>46.57</v>
      </c>
      <c r="BQ6" s="22">
        <f t="shared" ref="BQ6:BY6" si="8">IF(BQ7="",NA(),BQ7)</f>
        <v>44.25</v>
      </c>
      <c r="BR6" s="22">
        <f t="shared" si="8"/>
        <v>33.85</v>
      </c>
      <c r="BS6" s="22">
        <f t="shared" si="8"/>
        <v>38.54</v>
      </c>
      <c r="BT6" s="22">
        <f t="shared" si="8"/>
        <v>37.909999999999997</v>
      </c>
      <c r="BU6" s="22">
        <f t="shared" si="8"/>
        <v>42.5</v>
      </c>
      <c r="BV6" s="22">
        <f t="shared" si="8"/>
        <v>41.84</v>
      </c>
      <c r="BW6" s="22">
        <f t="shared" si="8"/>
        <v>41.44</v>
      </c>
      <c r="BX6" s="22">
        <f t="shared" si="8"/>
        <v>37.65</v>
      </c>
      <c r="BY6" s="22">
        <f t="shared" si="8"/>
        <v>37.31</v>
      </c>
      <c r="BZ6" s="21" t="str">
        <f>IF(BZ7="","",IF(BZ7="-","【-】","【"&amp;SUBSTITUTE(TEXT(BZ7,"#,##0.00"),"-","△")&amp;"】"))</f>
        <v>【49.51】</v>
      </c>
      <c r="CA6" s="22">
        <f>IF(CA7="",NA(),CA7)</f>
        <v>1026.3900000000001</v>
      </c>
      <c r="CB6" s="22">
        <f t="shared" ref="CB6:CJ6" si="9">IF(CB7="",NA(),CB7)</f>
        <v>1075.8399999999999</v>
      </c>
      <c r="CC6" s="22">
        <f t="shared" si="9"/>
        <v>1401.21</v>
      </c>
      <c r="CD6" s="22">
        <f t="shared" si="9"/>
        <v>1245.3499999999999</v>
      </c>
      <c r="CE6" s="22">
        <f t="shared" si="9"/>
        <v>1251.0899999999999</v>
      </c>
      <c r="CF6" s="22">
        <f t="shared" si="9"/>
        <v>377.72</v>
      </c>
      <c r="CG6" s="22">
        <f t="shared" si="9"/>
        <v>390.47</v>
      </c>
      <c r="CH6" s="22">
        <f t="shared" si="9"/>
        <v>403.61</v>
      </c>
      <c r="CI6" s="22">
        <f t="shared" si="9"/>
        <v>442.82</v>
      </c>
      <c r="CJ6" s="22">
        <f t="shared" si="9"/>
        <v>425.76</v>
      </c>
      <c r="CK6" s="21" t="str">
        <f>IF(CK7="","",IF(CK7="-","【-】","【"&amp;SUBSTITUTE(TEXT(CK7,"#,##0.00"),"-","△")&amp;"】"))</f>
        <v>【317.14】</v>
      </c>
      <c r="CL6" s="22">
        <f>IF(CL7="",NA(),CL7)</f>
        <v>34.840000000000003</v>
      </c>
      <c r="CM6" s="22">
        <f t="shared" ref="CM6:CU6" si="10">IF(CM7="",NA(),CM7)</f>
        <v>31.37</v>
      </c>
      <c r="CN6" s="22">
        <f t="shared" si="10"/>
        <v>33.51</v>
      </c>
      <c r="CO6" s="22">
        <f t="shared" si="10"/>
        <v>34.93</v>
      </c>
      <c r="CP6" s="22">
        <f t="shared" si="10"/>
        <v>29.93</v>
      </c>
      <c r="CQ6" s="22">
        <f t="shared" si="10"/>
        <v>48.01</v>
      </c>
      <c r="CR6" s="22">
        <f t="shared" si="10"/>
        <v>49.08</v>
      </c>
      <c r="CS6" s="22">
        <f t="shared" si="10"/>
        <v>51.46</v>
      </c>
      <c r="CT6" s="22">
        <f t="shared" si="10"/>
        <v>51.84</v>
      </c>
      <c r="CU6" s="22">
        <f t="shared" si="10"/>
        <v>52.34</v>
      </c>
      <c r="CV6" s="21" t="str">
        <f>IF(CV7="","",IF(CV7="-","【-】","【"&amp;SUBSTITUTE(TEXT(CV7,"#,##0.00"),"-","△")&amp;"】"))</f>
        <v>【55.00】</v>
      </c>
      <c r="CW6" s="22">
        <f>IF(CW7="",NA(),CW7)</f>
        <v>50.15</v>
      </c>
      <c r="CX6" s="22">
        <f t="shared" ref="CX6:DF6" si="11">IF(CX7="",NA(),CX7)</f>
        <v>53.58</v>
      </c>
      <c r="CY6" s="22">
        <f t="shared" si="11"/>
        <v>50.64</v>
      </c>
      <c r="CZ6" s="22">
        <f t="shared" si="11"/>
        <v>49.01</v>
      </c>
      <c r="DA6" s="22">
        <f t="shared" si="11"/>
        <v>57.11</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14842</v>
      </c>
      <c r="D7" s="24">
        <v>47</v>
      </c>
      <c r="E7" s="24">
        <v>1</v>
      </c>
      <c r="F7" s="24">
        <v>0</v>
      </c>
      <c r="G7" s="24">
        <v>0</v>
      </c>
      <c r="H7" s="24" t="s">
        <v>97</v>
      </c>
      <c r="I7" s="24" t="s">
        <v>98</v>
      </c>
      <c r="J7" s="24" t="s">
        <v>99</v>
      </c>
      <c r="K7" s="24" t="s">
        <v>100</v>
      </c>
      <c r="L7" s="24" t="s">
        <v>101</v>
      </c>
      <c r="M7" s="24" t="s">
        <v>102</v>
      </c>
      <c r="N7" s="25" t="s">
        <v>103</v>
      </c>
      <c r="O7" s="25" t="s">
        <v>104</v>
      </c>
      <c r="P7" s="25">
        <v>6.44</v>
      </c>
      <c r="Q7" s="25">
        <v>6650</v>
      </c>
      <c r="R7" s="25">
        <v>6135</v>
      </c>
      <c r="S7" s="25">
        <v>472.65</v>
      </c>
      <c r="T7" s="25">
        <v>12.98</v>
      </c>
      <c r="U7" s="25">
        <v>387</v>
      </c>
      <c r="V7" s="25">
        <v>0.34</v>
      </c>
      <c r="W7" s="25">
        <v>1138.24</v>
      </c>
      <c r="X7" s="25">
        <v>83.09</v>
      </c>
      <c r="Y7" s="25">
        <v>82.15</v>
      </c>
      <c r="Z7" s="25">
        <v>86.64</v>
      </c>
      <c r="AA7" s="25">
        <v>84.22</v>
      </c>
      <c r="AB7" s="25">
        <v>86.72</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317.02</v>
      </c>
      <c r="BF7" s="25">
        <v>292.25</v>
      </c>
      <c r="BG7" s="25">
        <v>250.11</v>
      </c>
      <c r="BH7" s="25">
        <v>204.51</v>
      </c>
      <c r="BI7" s="25">
        <v>164.63</v>
      </c>
      <c r="BJ7" s="25">
        <v>1183.92</v>
      </c>
      <c r="BK7" s="25">
        <v>1128.72</v>
      </c>
      <c r="BL7" s="25">
        <v>1125.25</v>
      </c>
      <c r="BM7" s="25">
        <v>1157.05</v>
      </c>
      <c r="BN7" s="25">
        <v>1228.8</v>
      </c>
      <c r="BO7" s="25">
        <v>1045.2</v>
      </c>
      <c r="BP7" s="25">
        <v>46.57</v>
      </c>
      <c r="BQ7" s="25">
        <v>44.25</v>
      </c>
      <c r="BR7" s="25">
        <v>33.85</v>
      </c>
      <c r="BS7" s="25">
        <v>38.54</v>
      </c>
      <c r="BT7" s="25">
        <v>37.909999999999997</v>
      </c>
      <c r="BU7" s="25">
        <v>42.5</v>
      </c>
      <c r="BV7" s="25">
        <v>41.84</v>
      </c>
      <c r="BW7" s="25">
        <v>41.44</v>
      </c>
      <c r="BX7" s="25">
        <v>37.65</v>
      </c>
      <c r="BY7" s="25">
        <v>37.31</v>
      </c>
      <c r="BZ7" s="25">
        <v>49.51</v>
      </c>
      <c r="CA7" s="25">
        <v>1026.3900000000001</v>
      </c>
      <c r="CB7" s="25">
        <v>1075.8399999999999</v>
      </c>
      <c r="CC7" s="25">
        <v>1401.21</v>
      </c>
      <c r="CD7" s="25">
        <v>1245.3499999999999</v>
      </c>
      <c r="CE7" s="25">
        <v>1251.0899999999999</v>
      </c>
      <c r="CF7" s="25">
        <v>377.72</v>
      </c>
      <c r="CG7" s="25">
        <v>390.47</v>
      </c>
      <c r="CH7" s="25">
        <v>403.61</v>
      </c>
      <c r="CI7" s="25">
        <v>442.82</v>
      </c>
      <c r="CJ7" s="25">
        <v>425.76</v>
      </c>
      <c r="CK7" s="25">
        <v>317.14</v>
      </c>
      <c r="CL7" s="25">
        <v>34.840000000000003</v>
      </c>
      <c r="CM7" s="25">
        <v>31.37</v>
      </c>
      <c r="CN7" s="25">
        <v>33.51</v>
      </c>
      <c r="CO7" s="25">
        <v>34.93</v>
      </c>
      <c r="CP7" s="25">
        <v>29.93</v>
      </c>
      <c r="CQ7" s="25">
        <v>48.01</v>
      </c>
      <c r="CR7" s="25">
        <v>49.08</v>
      </c>
      <c r="CS7" s="25">
        <v>51.46</v>
      </c>
      <c r="CT7" s="25">
        <v>51.84</v>
      </c>
      <c r="CU7" s="25">
        <v>52.34</v>
      </c>
      <c r="CV7" s="25">
        <v>55</v>
      </c>
      <c r="CW7" s="25">
        <v>50.15</v>
      </c>
      <c r="CX7" s="25">
        <v>53.58</v>
      </c>
      <c r="CY7" s="25">
        <v>50.64</v>
      </c>
      <c r="CZ7" s="25">
        <v>49.01</v>
      </c>
      <c r="DA7" s="25">
        <v>57.11</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元基 中佐</cp:lastModifiedBy>
  <dcterms:created xsi:type="dcterms:W3CDTF">2025-01-24T06:38:58Z</dcterms:created>
  <dcterms:modified xsi:type="dcterms:W3CDTF">2025-03-04T00:43:16Z</dcterms:modified>
  <cp:category/>
</cp:coreProperties>
</file>