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20250228　R5経営比較分析表\提出\"/>
    </mc:Choice>
  </mc:AlternateContent>
  <xr:revisionPtr revIDLastSave="0" documentId="13_ncr:1_{4B88E6D2-63B2-4830-83C1-7F48D4A7E31A}" xr6:coauthVersionLast="47" xr6:coauthVersionMax="47" xr10:uidLastSave="{00000000-0000-0000-0000-000000000000}"/>
  <workbookProtection workbookAlgorithmName="SHA-512" workbookHashValue="1sVSpR0DkgaXvujL0d5Mwo2bwYK1MFc8cCXwr1H4tHqB6ui6oB1ThgPMkUDtfqVUQscky0QadNh5pjGBd0lmqg==" workbookSaltValue="OeGldX90g9V2qgEJ98gYfA=="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<sst xmlns="http://schemas.openxmlformats.org/spreadsheetml/2006/main" count="236" uniqueCount="118">
  <si>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</si>
  <si>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</si>
  <si>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</si>
  <si>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</si>
  <si>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</si>
  <si>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</si>
  <si>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</si>
  <si>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</si>
  <si>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</si>
  <si>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</si>
  <si>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</si>
  <si>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</si>
  <si>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</si>
  <si>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</si>
  <si>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</si>
  <si>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</si>
  <si>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</si>
  <si>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</si>
  <si>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</si>
  <si>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</si>
  <si>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</si>
  <si>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</si>
  <si>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</si>
  <si>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</si>
  <si>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</si>
  <si>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</si>
  <si>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</si>
  <si>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</si>
  <si>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</si>
  <si>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</si>
  <si>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</si>
  <si>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</si>
  <si>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</si>
  <si>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</si>
  <si>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</si>
  <si>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</si>
  <si>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</si>
  <si>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</si>
  <si>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</si>
  <si>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</si>
  <si>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</si>
  <si>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</si>
  <si>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</si>
  <si>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</si>
  <si>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</si>
  <si>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</si>
  <si>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</si>
  <si>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</si>
  <si>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</si>
  <si>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</si>
  <si>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</si>
  <si>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</si>
  <si>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</si>
  <si>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</si>
  <si>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</si>
  <si>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</si>
  <si>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</si>
  <si>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</si>
  <si>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</si>
  <si>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</si>
  <si>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</si>
  <si>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</si>
  <si>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</si>
  <si>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</si>
  <si>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</si>
  <si>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</si>
  <si>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</si>
  <si>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</si>
  <si>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</si>
  <si>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</si>
  <si>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</si>
  <si>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</si>
  <si>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</si>
  <si>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</si>
  <si>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</si>
  <si>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</si>
  <si>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</si>
  <si>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</si>
  <si>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</si>
  <si>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</si>
  <si>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</si>
  <si>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</si>
  <si>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</si>
  <si>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</si>
  <si>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</si>
  <si>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</si>
  <si>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</si>
  <si>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</si>
  <si>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</si>
  <si>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</si>
  <si>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</si>
  <si>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</si>
  <si>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</si>
  <si>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</si>
  <si>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</si>
  <si>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</si>
  <si>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羽幌町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</si>
  <si>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</si>
  <si>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</si>
  <si>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</si>
  <si>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</si>
  <si>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</si>
  <si>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</si>
  <si>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</si>
  <si>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</si>
  <si>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</si>
  <si>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</si>
  <si>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</si>
  <si>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</si>
  <si>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</si>
  <si>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</si>
  <si>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</si>
  <si>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</si>
  <si>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</si>
  <si>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</si>
  <si>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供用開始から20年を経過し、今後は施設ストックマネジメント計画等に基づき、老朽化する施設及び管渠について計画的な整備を図る必要があります。</t>
    <rPh sb="1" eb="3">
      <t>キョウヨウ</t>
    </rPh>
    <rPh sb="3" eb="5">
      <t>カイシ</t>
    </rPh>
    <rPh sb="9" eb="10">
      <t>ネン</t>
    </rPh>
    <rPh sb="11" eb="13">
      <t>ケイカ</t>
    </rPh>
    <rPh sb="15" eb="17">
      <t>コンゴ</t>
    </rPh>
    <rPh sb="18" eb="20">
      <t>シセツ</t>
    </rPh>
    <rPh sb="30" eb="32">
      <t>ケイカク</t>
    </rPh>
    <rPh sb="32" eb="33">
      <t>トウ</t>
    </rPh>
    <rPh sb="34" eb="35">
      <t>モト</t>
    </rPh>
    <rPh sb="38" eb="41">
      <t>ロウキュウカ</t>
    </rPh>
    <rPh sb="43" eb="45">
      <t>シセツ</t>
    </rPh>
    <rPh sb="45" eb="46">
      <t>オヨ</t>
    </rPh>
    <rPh sb="47" eb="49">
      <t>カンキョ</t>
    </rPh>
    <rPh sb="53" eb="56">
      <t>ケイカクテキ</t>
    </rPh>
    <rPh sb="57" eb="59">
      <t>セイビ</t>
    </rPh>
    <rPh sb="60" eb="61">
      <t>ハカ</t>
    </rPh>
    <rPh sb="62" eb="64">
      <t>ヒツヨウ</t>
    </rPh>
    <phoneticPr fontId="4"/>
  </si>
  <si>
    <t>　経営においては一般会計からの繰入金に頼らざるを得ない状況にあります。
　下水道使用料収入確保のために水洗化率向上対策を講じると共に、関連施設等の適正な維持管理に努め、更新等に関しては状況に応じて期間の延伸やダウンサイジングなど、トータルコストの縮減に努める必要があります。</t>
    <rPh sb="1" eb="3">
      <t>ケイエイ</t>
    </rPh>
    <rPh sb="8" eb="10">
      <t>イッパン</t>
    </rPh>
    <rPh sb="10" eb="12">
      <t>カイケイ</t>
    </rPh>
    <rPh sb="15" eb="17">
      <t>クリイレ</t>
    </rPh>
    <rPh sb="17" eb="18">
      <t>キン</t>
    </rPh>
    <rPh sb="19" eb="20">
      <t>タヨ</t>
    </rPh>
    <rPh sb="24" eb="25">
      <t>エ</t>
    </rPh>
    <rPh sb="27" eb="29">
      <t>ジョウキョウ</t>
    </rPh>
    <rPh sb="37" eb="40">
      <t>ゲスイドウ</t>
    </rPh>
    <rPh sb="40" eb="43">
      <t>シヨウリョウ</t>
    </rPh>
    <rPh sb="43" eb="45">
      <t>シュウニュウ</t>
    </rPh>
    <rPh sb="45" eb="47">
      <t>カクホ</t>
    </rPh>
    <rPh sb="51" eb="54">
      <t>スイセンカ</t>
    </rPh>
    <rPh sb="54" eb="55">
      <t>リツ</t>
    </rPh>
    <rPh sb="55" eb="57">
      <t>コウジョウ</t>
    </rPh>
    <rPh sb="57" eb="59">
      <t>タイサク</t>
    </rPh>
    <rPh sb="60" eb="61">
      <t>コウ</t>
    </rPh>
    <rPh sb="64" eb="65">
      <t>トモ</t>
    </rPh>
    <rPh sb="67" eb="69">
      <t>カンレン</t>
    </rPh>
    <rPh sb="69" eb="71">
      <t>シセツ</t>
    </rPh>
    <rPh sb="71" eb="72">
      <t>トウ</t>
    </rPh>
    <rPh sb="73" eb="75">
      <t>テキセイ</t>
    </rPh>
    <rPh sb="76" eb="78">
      <t>イジ</t>
    </rPh>
    <rPh sb="78" eb="80">
      <t>カンリ</t>
    </rPh>
    <rPh sb="81" eb="82">
      <t>ツト</t>
    </rPh>
    <rPh sb="84" eb="86">
      <t>コウシン</t>
    </rPh>
    <rPh sb="86" eb="87">
      <t>トウ</t>
    </rPh>
    <rPh sb="88" eb="89">
      <t>カン</t>
    </rPh>
    <rPh sb="92" eb="94">
      <t>ジョウキョウ</t>
    </rPh>
    <rPh sb="95" eb="96">
      <t>オウ</t>
    </rPh>
    <rPh sb="98" eb="100">
      <t>キカン</t>
    </rPh>
    <rPh sb="101" eb="103">
      <t>エンシン</t>
    </rPh>
    <rPh sb="123" eb="125">
      <t>シュクゲン</t>
    </rPh>
    <rPh sb="126" eb="127">
      <t>ツト</t>
    </rPh>
    <rPh sb="129" eb="131">
      <t>ヒツヨウ</t>
    </rPh>
    <phoneticPr fontId="4"/>
  </si>
  <si>
    <t xml:space="preserve"> 収益的収支比率は、令和4年度と比較して7.43％増の96.62％となっています。これは、令和6年度からの下水道事業会計の法的化を控え、令和5年度決算を打切り決算としたことによるものです。
　経費回収比率は、69.10％と100％を下回る状況で、これは汚水処理費に係る費用が下水道使用料以外で賄われていることを意味し、その大半は一般会計からの繰入金となっています。
　有収水量１㎥あたりの汚水処理に要した費用を表す汚水処理原価は、令和4年度と比較して69.25％減の272.99％となっています。これは、企業債の償還による起債残高の減少と、打切り決算による影響です。
　施設利用率は、水洗化率の向上に伴い緩やかな増加傾向にありましたが、人口減少に伴い、令和4年度より減少が続いています。
　水洗化率についても増加傾向にありましたが、人口減少に伴い、令和5年度は73.41％と令和4年度と比較して0.06％減少しました。</t>
    <rPh sb="1" eb="4">
      <t>シュウエキテキ</t>
    </rPh>
    <rPh sb="4" eb="6">
      <t>シュウシ</t>
    </rPh>
    <rPh sb="6" eb="8">
      <t>ヒリツ</t>
    </rPh>
    <rPh sb="10" eb="12">
      <t>レイワ</t>
    </rPh>
    <rPh sb="13" eb="15">
      <t>ネンド</t>
    </rPh>
    <rPh sb="16" eb="18">
      <t>ヒカク</t>
    </rPh>
    <rPh sb="25" eb="26">
      <t>ゾウ</t>
    </rPh>
    <rPh sb="45" eb="47">
      <t>レイワ</t>
    </rPh>
    <rPh sb="48" eb="50">
      <t>ネンド</t>
    </rPh>
    <rPh sb="53" eb="56">
      <t>ゲスイドウ</t>
    </rPh>
    <rPh sb="56" eb="58">
      <t>ジギョウ</t>
    </rPh>
    <rPh sb="58" eb="60">
      <t>カイケイ</t>
    </rPh>
    <rPh sb="61" eb="63">
      <t>ホウテキ</t>
    </rPh>
    <rPh sb="63" eb="64">
      <t>カ</t>
    </rPh>
    <rPh sb="65" eb="66">
      <t>ヒカ</t>
    </rPh>
    <rPh sb="68" eb="70">
      <t>レイワ</t>
    </rPh>
    <rPh sb="71" eb="73">
      <t>ネンド</t>
    </rPh>
    <rPh sb="73" eb="75">
      <t>ケッサン</t>
    </rPh>
    <rPh sb="76" eb="78">
      <t>ウチキ</t>
    </rPh>
    <rPh sb="79" eb="81">
      <t>ケッサン</t>
    </rPh>
    <rPh sb="96" eb="98">
      <t>ケイヒ</t>
    </rPh>
    <rPh sb="98" eb="100">
      <t>カイシュウ</t>
    </rPh>
    <rPh sb="100" eb="102">
      <t>ヒリツ</t>
    </rPh>
    <rPh sb="116" eb="118">
      <t>シタマワ</t>
    </rPh>
    <rPh sb="119" eb="121">
      <t>ジョウキョウ</t>
    </rPh>
    <rPh sb="126" eb="128">
      <t>オスイ</t>
    </rPh>
    <rPh sb="128" eb="130">
      <t>ショリ</t>
    </rPh>
    <rPh sb="130" eb="131">
      <t>ヒ</t>
    </rPh>
    <rPh sb="132" eb="133">
      <t>カカ</t>
    </rPh>
    <rPh sb="134" eb="136">
      <t>ヒヨウ</t>
    </rPh>
    <rPh sb="137" eb="140">
      <t>ゲスイドウ</t>
    </rPh>
    <rPh sb="140" eb="143">
      <t>シヨウリョウ</t>
    </rPh>
    <rPh sb="143" eb="145">
      <t>イガイ</t>
    </rPh>
    <rPh sb="146" eb="147">
      <t>マカナ</t>
    </rPh>
    <rPh sb="155" eb="157">
      <t>イミ</t>
    </rPh>
    <rPh sb="161" eb="163">
      <t>タイハン</t>
    </rPh>
    <rPh sb="164" eb="166">
      <t>イッパン</t>
    </rPh>
    <rPh sb="166" eb="168">
      <t>カイケイ</t>
    </rPh>
    <rPh sb="171" eb="173">
      <t>クリイレ</t>
    </rPh>
    <rPh sb="173" eb="174">
      <t>キン</t>
    </rPh>
    <rPh sb="184" eb="186">
      <t>ユウシュウ</t>
    </rPh>
    <rPh sb="186" eb="188">
      <t>スイリョウ</t>
    </rPh>
    <rPh sb="194" eb="196">
      <t>オスイ</t>
    </rPh>
    <rPh sb="196" eb="198">
      <t>ショリ</t>
    </rPh>
    <rPh sb="199" eb="200">
      <t>ヨウ</t>
    </rPh>
    <rPh sb="202" eb="204">
      <t>ヒヨウ</t>
    </rPh>
    <rPh sb="205" eb="206">
      <t>アラワ</t>
    </rPh>
    <rPh sb="207" eb="209">
      <t>オスイ</t>
    </rPh>
    <rPh sb="209" eb="211">
      <t>ショリ</t>
    </rPh>
    <rPh sb="215" eb="217">
      <t>レイワ</t>
    </rPh>
    <rPh sb="218" eb="220">
      <t>ネンド</t>
    </rPh>
    <rPh sb="221" eb="223">
      <t>ヒカク</t>
    </rPh>
    <rPh sb="231" eb="232">
      <t>ゲン</t>
    </rPh>
    <rPh sb="252" eb="254">
      <t>キギョウ</t>
    </rPh>
    <rPh sb="254" eb="255">
      <t>サイ</t>
    </rPh>
    <rPh sb="256" eb="258">
      <t>ショウカン</t>
    </rPh>
    <rPh sb="261" eb="263">
      <t>キサイ</t>
    </rPh>
    <rPh sb="263" eb="265">
      <t>ザンダカ</t>
    </rPh>
    <rPh sb="266" eb="268">
      <t>ゲンショウ</t>
    </rPh>
    <rPh sb="270" eb="272">
      <t>ウチキ</t>
    </rPh>
    <rPh sb="273" eb="275">
      <t>ケッサン</t>
    </rPh>
    <rPh sb="278" eb="280">
      <t>エイキョウ</t>
    </rPh>
    <rPh sb="285" eb="287">
      <t>シセツ</t>
    </rPh>
    <rPh sb="287" eb="290">
      <t>リヨウリツ</t>
    </rPh>
    <rPh sb="292" eb="295">
      <t>スイセンカ</t>
    </rPh>
    <rPh sb="295" eb="296">
      <t>リツ</t>
    </rPh>
    <rPh sb="297" eb="299">
      <t>コウジョウ</t>
    </rPh>
    <rPh sb="300" eb="301">
      <t>トモナ</t>
    </rPh>
    <rPh sb="302" eb="303">
      <t>ユル</t>
    </rPh>
    <rPh sb="306" eb="308">
      <t>ゾウカ</t>
    </rPh>
    <rPh sb="308" eb="310">
      <t>ケイコウ</t>
    </rPh>
    <rPh sb="318" eb="320">
      <t>ジンコウ</t>
    </rPh>
    <rPh sb="320" eb="322">
      <t>ゲンショウ</t>
    </rPh>
    <rPh sb="323" eb="324">
      <t>トモナ</t>
    </rPh>
    <rPh sb="326" eb="328">
      <t>レイワ</t>
    </rPh>
    <rPh sb="329" eb="331">
      <t>ネンド</t>
    </rPh>
    <rPh sb="333" eb="335">
      <t>ゲンショウ</t>
    </rPh>
    <rPh sb="336" eb="337">
      <t>ツヅ</t>
    </rPh>
    <rPh sb="345" eb="348">
      <t>スイセンカ</t>
    </rPh>
    <rPh sb="348" eb="349">
      <t>リツ</t>
    </rPh>
    <rPh sb="354" eb="356">
      <t>ゾウカ</t>
    </rPh>
    <rPh sb="356" eb="358">
      <t>ケイコウ</t>
    </rPh>
    <rPh sb="366" eb="368">
      <t>ジンコウ</t>
    </rPh>
    <rPh sb="368" eb="370">
      <t>ゲンショウ</t>
    </rPh>
    <rPh sb="371" eb="372">
      <t>トモナ</t>
    </rPh>
    <rPh sb="374" eb="376">
      <t>レイワ</t>
    </rPh>
    <rPh sb="377" eb="379">
      <t>ネンド</t>
    </rPh>
    <rPh sb="387" eb="389">
      <t>レイワ</t>
    </rPh>
    <rPh sb="390" eb="392">
      <t>ネンド</t>
    </rPh>
    <rPh sb="393" eb="395">
      <t>ヒカク</t>
    </rPh>
    <rPh sb="402" eb="40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</si>
</sst>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E8-4A88-B07D-868500CDDB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E2E8-4A88-B07D-868500CDDB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57.18</c:v>
                </c:pt>
                <c:pt idx="1">
                  <c:v>57.59</c:v>
                </c:pt>
                <c:pt idx="2">
                  <c:v>57.23</c:v>
                </c:pt>
                <c:pt idx="3">
                  <c:v>55.09</c:v>
                </c:pt>
                <c:pt idx="4">
                  <c:v>54.27</c:v>
                </c:pt>
              </c:numCache>
            </c:numRef>
          </c:val>
          <c:extLst>
            <c:ext xmlns:c16="http://schemas.microsoft.com/office/drawing/2014/chart" uri="{C3380CC4-5D6E-409C-BE32-E72D297353CC}">
              <c16:uniqueId val="{00000000-0E41-42B8-9B75-A22368C26B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0E41-42B8-9B75-A22368C26B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72.680000000000007</c:v>
                </c:pt>
                <c:pt idx="1">
                  <c:v>73.7</c:v>
                </c:pt>
                <c:pt idx="2">
                  <c:v>73.34</c:v>
                </c:pt>
                <c:pt idx="3">
                  <c:v>73.47</c:v>
                </c:pt>
                <c:pt idx="4">
                  <c:v>73.41</c:v>
                </c:pt>
              </c:numCache>
            </c:numRef>
          </c:val>
          <c:extLst>
            <c:ext xmlns:c16="http://schemas.microsoft.com/office/drawing/2014/chart" uri="{C3380CC4-5D6E-409C-BE32-E72D297353CC}">
              <c16:uniqueId val="{00000000-826C-4AD2-A219-650BF4619D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826C-4AD2-A219-650BF4619D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88.2</c:v>
                </c:pt>
                <c:pt idx="1">
                  <c:v>89.35</c:v>
                </c:pt>
                <c:pt idx="2">
                  <c:v>85.59</c:v>
                </c:pt>
                <c:pt idx="3">
                  <c:v>89.19</c:v>
                </c:pt>
                <c:pt idx="4">
                  <c:v>96.62</c:v>
                </c:pt>
              </c:numCache>
            </c:numRef>
          </c:val>
          <c:extLst>
            <c:ext xmlns:c16="http://schemas.microsoft.com/office/drawing/2014/chart" uri="{C3380CC4-5D6E-409C-BE32-E72D297353CC}">
              <c16:uniqueId val="{00000000-4909-47B8-90BE-DD67493259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09-47B8-90BE-DD67493259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A0-47AE-9ECB-FA4A7A3F5C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0-47AE-9ECB-FA4A7A3F5C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32-4135-8116-76A0C21986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2-4135-8116-76A0C21986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4D-49B0-923F-F44EA8A778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4D-49B0-923F-F44EA8A778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77-448D-90B4-D01B90BFFC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77-448D-90B4-D01B90BFFC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753.47</c:v>
                </c:pt>
                <c:pt idx="1">
                  <c:v>926.98</c:v>
                </c:pt>
                <c:pt idx="2">
                  <c:v>894.37</c:v>
                </c:pt>
                <c:pt idx="3">
                  <c:v>785.93</c:v>
                </c:pt>
                <c:pt idx="4">
                  <c:v>710.68</c:v>
                </c:pt>
              </c:numCache>
            </c:numRef>
          </c:val>
          <c:extLst>
            <c:ext xmlns:c16="http://schemas.microsoft.com/office/drawing/2014/chart" uri="{C3380CC4-5D6E-409C-BE32-E72D297353CC}">
              <c16:uniqueId val="{00000000-50C6-4A66-BDF6-37EBE6ACE5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50C6-4A66-BDF6-37EBE6ACE5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53.26</c:v>
                </c:pt>
                <c:pt idx="1">
                  <c:v>53.78</c:v>
                </c:pt>
                <c:pt idx="2">
                  <c:v>53.71</c:v>
                </c:pt>
                <c:pt idx="3">
                  <c:v>55.14</c:v>
                </c:pt>
                <c:pt idx="4">
                  <c:v>69.099999999999994</c:v>
                </c:pt>
              </c:numCache>
            </c:numRef>
          </c:val>
          <c:extLst>
            <c:ext xmlns:c16="http://schemas.microsoft.com/office/drawing/2014/chart" uri="{C3380CC4-5D6E-409C-BE32-E72D297353CC}">
              <c16:uniqueId val="{00000000-9705-4DC6-96D5-827ED94295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9705-4DC6-96D5-827ED94295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344.63</c:v>
                </c:pt>
                <c:pt idx="1">
                  <c:v>348.06</c:v>
                </c:pt>
                <c:pt idx="2">
                  <c:v>350.11</c:v>
                </c:pt>
                <c:pt idx="3">
                  <c:v>342.24</c:v>
                </c:pt>
                <c:pt idx="4">
                  <c:v>272.99</c:v>
                </c:pt>
              </c:numCache>
            </c:numRef>
          </c:val>
          <c:extLst>
            <c:ext xmlns:c16="http://schemas.microsoft.com/office/drawing/2014/chart" uri="{C3380CC4-5D6E-409C-BE32-E72D297353CC}">
              <c16:uniqueId val="{00000000-A662-4501-97B0-DC14926ED5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A662-4501-97B0-DC14926ED5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羽幌町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6135</v>
      </c>
      <c r="AM8" s="41"/>
      <c r="AN8" s="41"/>
      <c r="AO8" s="41"/>
      <c r="AP8" s="41"/>
      <c r="AQ8" s="41"/>
      <c r="AR8" s="41"/>
      <c r="AS8" s="41"/>
      <c r="AT8" s="34">
        <f>データ!T6</f>
        <v>472.65</v>
      </c>
      <c r="AU8" s="34"/>
      <c r="AV8" s="34"/>
      <c r="AW8" s="34"/>
      <c r="AX8" s="34"/>
      <c r="AY8" s="34"/>
      <c r="AZ8" s="34"/>
      <c r="BA8" s="34"/>
      <c r="BB8" s="34">
        <f>データ!U6</f>
        <v>12.98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86.01</v>
      </c>
      <c r="Q10" s="34"/>
      <c r="R10" s="34"/>
      <c r="S10" s="34"/>
      <c r="T10" s="34"/>
      <c r="U10" s="34"/>
      <c r="V10" s="34"/>
      <c r="W10" s="34">
        <f>データ!Q6</f>
        <v>92.93</v>
      </c>
      <c r="X10" s="34"/>
      <c r="Y10" s="34"/>
      <c r="Z10" s="34"/>
      <c r="AA10" s="34"/>
      <c r="AB10" s="34"/>
      <c r="AC10" s="34"/>
      <c r="AD10" s="41">
        <f>データ!R6</f>
        <v>3600</v>
      </c>
      <c r="AE10" s="41"/>
      <c r="AF10" s="41"/>
      <c r="AG10" s="41"/>
      <c r="AH10" s="41"/>
      <c r="AI10" s="41"/>
      <c r="AJ10" s="41"/>
      <c r="AK10" s="2"/>
      <c r="AL10" s="41">
        <f>データ!V6</f>
        <v>5172</v>
      </c>
      <c r="AM10" s="41"/>
      <c r="AN10" s="41"/>
      <c r="AO10" s="41"/>
      <c r="AP10" s="41"/>
      <c r="AQ10" s="41"/>
      <c r="AR10" s="41"/>
      <c r="AS10" s="41"/>
      <c r="AT10" s="34">
        <f>データ!W6</f>
        <v>2.79</v>
      </c>
      <c r="AU10" s="34"/>
      <c r="AV10" s="34"/>
      <c r="AW10" s="34"/>
      <c r="AX10" s="34"/>
      <c r="AY10" s="34"/>
      <c r="AZ10" s="34"/>
      <c r="BA10" s="34"/>
      <c r="BB10" s="34">
        <f>データ!X6</f>
        <v>1853.76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Ie43wvAR99na25wf/wlPk1F1yQU+MtbI+vIVT+qAH0iU92NM6XmKn3LkrO5B82BntAoILmbqQq4CustH0iySAg==" saltValue="9+Rrr3uME65hoIZ3XyLB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14842</v>
      </c>
      <c r="D6" s="19">
        <f t="shared" si="3"/>
        <v>47</v>
      </c>
      <c r="E6" s="19">
        <f t="shared" si="3"/>
        <v>17</v>
      </c>
      <c r="F6" s="19">
        <f t="shared" si="3"/>
        <v>1</v>
      </c>
      <c r="G6" s="19">
        <f t="shared" si="3"/>
        <v>0</v>
      </c>
      <c r="H6" s="19" t="str">
        <f t="shared" si="3"/>
        <v>北海道　羽幌町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86.01</v>
      </c>
      <c r="Q6" s="20">
        <f t="shared" si="3"/>
        <v>92.93</v>
      </c>
      <c r="R6" s="20">
        <f t="shared" si="3"/>
        <v>3600</v>
      </c>
      <c r="S6" s="20">
        <f t="shared" si="3"/>
        <v>6135</v>
      </c>
      <c r="T6" s="20">
        <f t="shared" si="3"/>
        <v>472.65</v>
      </c>
      <c r="U6" s="20">
        <f t="shared" si="3"/>
        <v>12.98</v>
      </c>
      <c r="V6" s="20">
        <f t="shared" si="3"/>
        <v>5172</v>
      </c>
      <c r="W6" s="20">
        <f t="shared" si="3"/>
        <v>2.79</v>
      </c>
      <c r="X6" s="20">
        <f t="shared" si="3"/>
        <v>1853.76</v>
      </c>
      <c r="Y6" s="21">
        <f>IF(Y7="",NA(),Y7)</f>
        <v>88.2</v>
      </c>
      <c r="Z6" s="21">
        <f t="shared" ref="Z6:AH6" si="4">IF(Z7="",NA(),Z7)</f>
        <v>89.35</v>
      </c>
      <c r="AA6" s="21">
        <f t="shared" si="4"/>
        <v>85.59</v>
      </c>
      <c r="AB6" s="21">
        <f t="shared" si="4"/>
        <v>89.19</v>
      </c>
      <c r="AC6" s="21">
        <f t="shared" si="4"/>
        <v>96.62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753.47</v>
      </c>
      <c r="BG6" s="21">
        <f t="shared" ref="BG6:BO6" si="7">IF(BG7="",NA(),BG7)</f>
        <v>926.98</v>
      </c>
      <c r="BH6" s="21">
        <f t="shared" si="7"/>
        <v>894.37</v>
      </c>
      <c r="BI6" s="21">
        <f t="shared" si="7"/>
        <v>785.93</v>
      </c>
      <c r="BJ6" s="21">
        <f t="shared" si="7"/>
        <v>710.68</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53.26</v>
      </c>
      <c r="BR6" s="21">
        <f t="shared" ref="BR6:BZ6" si="8">IF(BR7="",NA(),BR7)</f>
        <v>53.78</v>
      </c>
      <c r="BS6" s="21">
        <f t="shared" si="8"/>
        <v>53.71</v>
      </c>
      <c r="BT6" s="21">
        <f t="shared" si="8"/>
        <v>55.14</v>
      </c>
      <c r="BU6" s="21">
        <f t="shared" si="8"/>
        <v>69.099999999999994</v>
      </c>
      <c r="BV6" s="21">
        <f t="shared" si="8"/>
        <v>74.17</v>
      </c>
      <c r="BW6" s="21">
        <f t="shared" si="8"/>
        <v>79.77</v>
      </c>
      <c r="BX6" s="21">
        <f t="shared" si="8"/>
        <v>79.63</v>
      </c>
      <c r="BY6" s="21">
        <f t="shared" si="8"/>
        <v>76.78</v>
      </c>
      <c r="BZ6" s="21">
        <f t="shared" si="8"/>
        <v>75.41</v>
      </c>
      <c r="CA6" s="20" t="str">
        <f>IF(CA7="","",IF(CA7="-","【-】","【"&amp;SUBSTITUTE(TEXT(CA7,"#,##0.00"),"-","△")&amp;"】"))</f>
        <v>【97.81】</v>
      </c>
      <c r="CB6" s="21">
        <f>IF(CB7="",NA(),CB7)</f>
        <v>344.63</v>
      </c>
      <c r="CC6" s="21">
        <f t="shared" ref="CC6:CK6" si="9">IF(CC7="",NA(),CC7)</f>
        <v>348.06</v>
      </c>
      <c r="CD6" s="21">
        <f t="shared" si="9"/>
        <v>350.11</v>
      </c>
      <c r="CE6" s="21">
        <f t="shared" si="9"/>
        <v>342.24</v>
      </c>
      <c r="CF6" s="21">
        <f t="shared" si="9"/>
        <v>272.99</v>
      </c>
      <c r="CG6" s="21">
        <f t="shared" si="9"/>
        <v>230.95</v>
      </c>
      <c r="CH6" s="21">
        <f t="shared" si="9"/>
        <v>214.56</v>
      </c>
      <c r="CI6" s="21">
        <f t="shared" si="9"/>
        <v>213.66</v>
      </c>
      <c r="CJ6" s="21">
        <f t="shared" si="9"/>
        <v>224.31</v>
      </c>
      <c r="CK6" s="21">
        <f t="shared" si="9"/>
        <v>223.48</v>
      </c>
      <c r="CL6" s="20" t="str">
        <f>IF(CL7="","",IF(CL7="-","【-】","【"&amp;SUBSTITUTE(TEXT(CL7,"#,##0.00"),"-","△")&amp;"】"))</f>
        <v>【138.75】</v>
      </c>
      <c r="CM6" s="21">
        <f>IF(CM7="",NA(),CM7)</f>
        <v>57.18</v>
      </c>
      <c r="CN6" s="21">
        <f t="shared" ref="CN6:CV6" si="10">IF(CN7="",NA(),CN7)</f>
        <v>57.59</v>
      </c>
      <c r="CO6" s="21">
        <f t="shared" si="10"/>
        <v>57.23</v>
      </c>
      <c r="CP6" s="21">
        <f t="shared" si="10"/>
        <v>55.09</v>
      </c>
      <c r="CQ6" s="21">
        <f t="shared" si="10"/>
        <v>54.27</v>
      </c>
      <c r="CR6" s="21">
        <f t="shared" si="10"/>
        <v>49.27</v>
      </c>
      <c r="CS6" s="21">
        <f t="shared" si="10"/>
        <v>49.47</v>
      </c>
      <c r="CT6" s="21">
        <f t="shared" si="10"/>
        <v>48.19</v>
      </c>
      <c r="CU6" s="21">
        <f t="shared" si="10"/>
        <v>47.32</v>
      </c>
      <c r="CV6" s="21">
        <f t="shared" si="10"/>
        <v>48.03</v>
      </c>
      <c r="CW6" s="20" t="str">
        <f>IF(CW7="","",IF(CW7="-","【-】","【"&amp;SUBSTITUTE(TEXT(CW7,"#,##0.00"),"-","△")&amp;"】"))</f>
        <v>【58.94】</v>
      </c>
      <c r="CX6" s="21">
        <f>IF(CX7="",NA(),CX7)</f>
        <v>72.680000000000007</v>
      </c>
      <c r="CY6" s="21">
        <f t="shared" ref="CY6:DG6" si="11">IF(CY7="",NA(),CY7)</f>
        <v>73.7</v>
      </c>
      <c r="CZ6" s="21">
        <f t="shared" si="11"/>
        <v>73.34</v>
      </c>
      <c r="DA6" s="21">
        <f t="shared" si="11"/>
        <v>73.47</v>
      </c>
      <c r="DB6" s="21">
        <f t="shared" si="11"/>
        <v>73.41</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0.1</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14842</v>
      </c>
      <c r="D7" s="23">
        <v>47</v>
      </c>
      <c r="E7" s="23">
        <v>17</v>
      </c>
      <c r="F7" s="23">
        <v>1</v>
      </c>
      <c r="G7" s="23">
        <v>0</v>
      </c>
      <c r="H7" s="23" t="s">
        <v>96</v>
      </c>
      <c r="I7" s="23" t="s">
        <v>97</v>
      </c>
      <c r="J7" s="23" t="s">
        <v>98</v>
      </c>
      <c r="K7" s="23" t="s">
        <v>99</v>
      </c>
      <c r="L7" s="23" t="s">
        <v>100</v>
      </c>
      <c r="M7" s="23" t="s">
        <v>101</v>
      </c>
      <c r="N7" s="24" t="s">
        <v>102</v>
      </c>
      <c r="O7" s="24" t="s">
        <v>103</v>
      </c>
      <c r="P7" s="24">
        <v>86.01</v>
      </c>
      <c r="Q7" s="24">
        <v>92.93</v>
      </c>
      <c r="R7" s="24">
        <v>3600</v>
      </c>
      <c r="S7" s="24">
        <v>6135</v>
      </c>
      <c r="T7" s="24">
        <v>472.65</v>
      </c>
      <c r="U7" s="24">
        <v>12.98</v>
      </c>
      <c r="V7" s="24">
        <v>5172</v>
      </c>
      <c r="W7" s="24">
        <v>2.79</v>
      </c>
      <c r="X7" s="24">
        <v>1853.76</v>
      </c>
      <c r="Y7" s="24">
        <v>88.2</v>
      </c>
      <c r="Z7" s="24">
        <v>89.35</v>
      </c>
      <c r="AA7" s="24">
        <v>85.59</v>
      </c>
      <c r="AB7" s="24">
        <v>89.19</v>
      </c>
      <c r="AC7" s="24">
        <v>96.62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753.47</v>
      </c>
      <c r="BG7" s="24">
        <v>926.98</v>
      </c>
      <c r="BH7" s="24">
        <v>894.37</v>
      </c>
      <c r="BI7" s="24">
        <v>785.93</v>
      </c>
      <c r="BJ7" s="24">
        <v>710.68</v>
      </c>
      <c r="BK7" s="24">
        <v>1130.42</v>
      </c>
      <c r="BL7" s="24">
        <v>1245.0999999999999</v>
      </c>
      <c r="BM7" s="24">
        <v>1108.8</v>
      </c>
      <c r="BN7" s="24">
        <v>1194.56</v>
      </c>
      <c r="BO7" s="24">
        <v>1174.6099999999999</v>
      </c>
      <c r="BP7" s="24">
        <v>630.82000000000005</v>
      </c>
      <c r="BQ7" s="24">
        <v>53.26</v>
      </c>
      <c r="BR7" s="24">
        <v>53.78</v>
      </c>
      <c r="BS7" s="24">
        <v>53.71</v>
      </c>
      <c r="BT7" s="24">
        <v>55.14</v>
      </c>
      <c r="BU7" s="24">
        <v>69.099999999999994</v>
      </c>
      <c r="BV7" s="24">
        <v>74.17</v>
      </c>
      <c r="BW7" s="24">
        <v>79.77</v>
      </c>
      <c r="BX7" s="24">
        <v>79.63</v>
      </c>
      <c r="BY7" s="24">
        <v>76.78</v>
      </c>
      <c r="BZ7" s="24">
        <v>75.41</v>
      </c>
      <c r="CA7" s="24">
        <v>97.81</v>
      </c>
      <c r="CB7" s="24">
        <v>344.63</v>
      </c>
      <c r="CC7" s="24">
        <v>348.06</v>
      </c>
      <c r="CD7" s="24">
        <v>350.11</v>
      </c>
      <c r="CE7" s="24">
        <v>342.24</v>
      </c>
      <c r="CF7" s="24">
        <v>272.99</v>
      </c>
      <c r="CG7" s="24">
        <v>230.95</v>
      </c>
      <c r="CH7" s="24">
        <v>214.56</v>
      </c>
      <c r="CI7" s="24">
        <v>213.66</v>
      </c>
      <c r="CJ7" s="24">
        <v>224.31</v>
      </c>
      <c r="CK7" s="24">
        <v>223.48</v>
      </c>
      <c r="CL7" s="24">
        <v>138.75</v>
      </c>
      <c r="CM7" s="24">
        <v>57.18</v>
      </c>
      <c r="CN7" s="24">
        <v>57.59</v>
      </c>
      <c r="CO7" s="24">
        <v>57.23</v>
      </c>
      <c r="CP7" s="24">
        <v>55.09</v>
      </c>
      <c r="CQ7" s="24">
        <v>54.27</v>
      </c>
      <c r="CR7" s="24">
        <v>49.27</v>
      </c>
      <c r="CS7" s="24">
        <v>49.47</v>
      </c>
      <c r="CT7" s="24">
        <v>48.19</v>
      </c>
      <c r="CU7" s="24">
        <v>47.32</v>
      </c>
      <c r="CV7" s="24">
        <v>48.03</v>
      </c>
      <c r="CW7" s="24">
        <v>58.94</v>
      </c>
      <c r="CX7" s="24">
        <v>72.680000000000007</v>
      </c>
      <c r="CY7" s="24">
        <v>73.7</v>
      </c>
      <c r="CZ7" s="24">
        <v>73.34</v>
      </c>
      <c r="DA7" s="24">
        <v>73.47</v>
      </c>
      <c r="DB7" s="24">
        <v>73.41</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0.1</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元基 中佐</cp:lastModifiedBy>
  <dcterms:created xsi:type="dcterms:W3CDTF">2025-01-24T07:27:13Z</dcterms:created>
  <dcterms:modified xsi:type="dcterms:W3CDTF">2025-03-04T00:42:38Z</dcterms:modified>
  <cp:category/>
</cp:coreProperties>
</file>